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https://mailuis-my.sharepoint.com/personal/plan_transparencia_uis_edu_co/Documents/PTEP/03_R.Corrupcion/2026/"/>
    </mc:Choice>
  </mc:AlternateContent>
  <xr:revisionPtr revIDLastSave="5" documentId="8_{C372B6C5-F4BF-4231-A11D-CAB5A68B6237}" xr6:coauthVersionLast="47" xr6:coauthVersionMax="47" xr10:uidLastSave="{AA131B3E-9474-4E39-BC74-A5234095AFBC}"/>
  <bookViews>
    <workbookView xWindow="-120" yWindow="-120" windowWidth="29040" windowHeight="15840" tabRatio="793" firstSheet="1" activeTab="1" xr2:uid="{00000000-000D-0000-FFFF-FFFF00000000}"/>
  </bookViews>
  <sheets>
    <sheet name="Instructivo" sheetId="12" state="hidden" r:id="rId1"/>
    <sheet name="Matriz de Riesgos" sheetId="18" r:id="rId2"/>
    <sheet name="Resultado Mapa de Calor" sheetId="23" r:id="rId3"/>
    <sheet name="Clasificación" sheetId="3" state="hidden" r:id="rId4"/>
    <sheet name="Tipo y consecuencias" sheetId="13" state="hidden" r:id="rId5"/>
    <sheet name="Contexto" sheetId="2" state="hidden" r:id="rId6"/>
    <sheet name="Causas" sheetId="22" state="hidden" r:id="rId7"/>
    <sheet name="Identificación R.Fiscal" sheetId="24" state="hidden" r:id="rId8"/>
    <sheet name="Probabilidad" sheetId="4" state="hidden" r:id="rId9"/>
    <sheet name="Impacto" sheetId="5" state="hidden" r:id="rId10"/>
    <sheet name="Mapa de Calor" sheetId="11" state="hidden" r:id="rId11"/>
    <sheet name="Controles" sheetId="21" state="hidden" r:id="rId12"/>
    <sheet name="INF" sheetId="10" state="hidden" r:id="rId13"/>
    <sheet name="Matriz Calificación" sheetId="20" state="hidden" r:id="rId14"/>
    <sheet name="Control de Cambios" sheetId="16" r:id="rId15"/>
  </sheets>
  <definedNames>
    <definedName name="_xlnm._FilterDatabase" localSheetId="9" hidden="1">Impacto!$A$3:$I$18</definedName>
    <definedName name="_xlnm._FilterDatabase" localSheetId="1" hidden="1">'Matriz de Riesgos'!$B$10:$BC$640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8" i="18" l="1"/>
  <c r="AA18" i="18"/>
  <c r="AB18" i="18" l="1"/>
  <c r="P11" i="18" l="1"/>
  <c r="AA11" i="18"/>
  <c r="AF640" i="18"/>
  <c r="AF639" i="18"/>
  <c r="AF638" i="18"/>
  <c r="AF637" i="18"/>
  <c r="AF636" i="18"/>
  <c r="AF635" i="18"/>
  <c r="AF634" i="18"/>
  <c r="AF633" i="18"/>
  <c r="AF632" i="18"/>
  <c r="AF631" i="18"/>
  <c r="AF630" i="18"/>
  <c r="AF629" i="18"/>
  <c r="AF628" i="18"/>
  <c r="AF627" i="18"/>
  <c r="AF626" i="18"/>
  <c r="AF625" i="18"/>
  <c r="AF624" i="18"/>
  <c r="AF623" i="18"/>
  <c r="AF622" i="18"/>
  <c r="AF621" i="18"/>
  <c r="AF620" i="18"/>
  <c r="AF619" i="18"/>
  <c r="AF618" i="18"/>
  <c r="AF617" i="18"/>
  <c r="AF616" i="18"/>
  <c r="AF615" i="18"/>
  <c r="AF614" i="18"/>
  <c r="AF613" i="18"/>
  <c r="AF612" i="18"/>
  <c r="AF611" i="18"/>
  <c r="AF610" i="18"/>
  <c r="AF609" i="18"/>
  <c r="AF608" i="18"/>
  <c r="AF607" i="18"/>
  <c r="AF606" i="18"/>
  <c r="AF605" i="18"/>
  <c r="AF604" i="18"/>
  <c r="AF603" i="18"/>
  <c r="AF602" i="18"/>
  <c r="AF601" i="18"/>
  <c r="AF600" i="18"/>
  <c r="AF599" i="18"/>
  <c r="AF598" i="18"/>
  <c r="AF597" i="18"/>
  <c r="AF596" i="18"/>
  <c r="AF595" i="18"/>
  <c r="AF594" i="18"/>
  <c r="AF593" i="18"/>
  <c r="AF592" i="18"/>
  <c r="AF591" i="18"/>
  <c r="AF590" i="18"/>
  <c r="AF589" i="18"/>
  <c r="AF588" i="18"/>
  <c r="AF587" i="18"/>
  <c r="AF586" i="18"/>
  <c r="AF585" i="18"/>
  <c r="AF584" i="18"/>
  <c r="AF583" i="18"/>
  <c r="AF582" i="18"/>
  <c r="AF581" i="18"/>
  <c r="AF580" i="18"/>
  <c r="AF579" i="18"/>
  <c r="AF578" i="18"/>
  <c r="AF577" i="18"/>
  <c r="AF576" i="18"/>
  <c r="AF575" i="18"/>
  <c r="AF574" i="18"/>
  <c r="AF573" i="18"/>
  <c r="AF572" i="18"/>
  <c r="AF571" i="18"/>
  <c r="AF570" i="18"/>
  <c r="AF569" i="18"/>
  <c r="AF568" i="18"/>
  <c r="AF567" i="18"/>
  <c r="AF566" i="18"/>
  <c r="AF565" i="18"/>
  <c r="AF564" i="18"/>
  <c r="AF563" i="18"/>
  <c r="AF562" i="18"/>
  <c r="AF561" i="18"/>
  <c r="AF560" i="18"/>
  <c r="AF559" i="18"/>
  <c r="AF558" i="18"/>
  <c r="AF557" i="18"/>
  <c r="AF556" i="18"/>
  <c r="AF555" i="18"/>
  <c r="AF554" i="18"/>
  <c r="AF553" i="18"/>
  <c r="AF552" i="18"/>
  <c r="AF551" i="18"/>
  <c r="AF550" i="18"/>
  <c r="AF549" i="18"/>
  <c r="AF548" i="18"/>
  <c r="AF547" i="18"/>
  <c r="AF546" i="18"/>
  <c r="AF545" i="18"/>
  <c r="AF544" i="18"/>
  <c r="AF543" i="18"/>
  <c r="AF542" i="18"/>
  <c r="AF541" i="18"/>
  <c r="AF540" i="18"/>
  <c r="AF539" i="18"/>
  <c r="AF538" i="18"/>
  <c r="AF537" i="18"/>
  <c r="AF536" i="18"/>
  <c r="AF535" i="18"/>
  <c r="AF534" i="18"/>
  <c r="AF533" i="18"/>
  <c r="AF532" i="18"/>
  <c r="AF531" i="18"/>
  <c r="AF530" i="18"/>
  <c r="AF529" i="18"/>
  <c r="AF528" i="18"/>
  <c r="AF527" i="18"/>
  <c r="AF526" i="18"/>
  <c r="AF525" i="18"/>
  <c r="AF524" i="18"/>
  <c r="AF523" i="18"/>
  <c r="AF522" i="18"/>
  <c r="AF521" i="18"/>
  <c r="AF520" i="18"/>
  <c r="AF519" i="18"/>
  <c r="AF518" i="18"/>
  <c r="AF517" i="18"/>
  <c r="AF516" i="18"/>
  <c r="AF515" i="18"/>
  <c r="AF514" i="18"/>
  <c r="AF513" i="18"/>
  <c r="AF512" i="18"/>
  <c r="AF511" i="18"/>
  <c r="AF510" i="18"/>
  <c r="AF509" i="18"/>
  <c r="AF508" i="18"/>
  <c r="AF507" i="18"/>
  <c r="AF506" i="18"/>
  <c r="AF505" i="18"/>
  <c r="AF504" i="18"/>
  <c r="AF503" i="18"/>
  <c r="AF502" i="18"/>
  <c r="AF501" i="18"/>
  <c r="AF500" i="18"/>
  <c r="AF499" i="18"/>
  <c r="AF498" i="18"/>
  <c r="AF497" i="18"/>
  <c r="AF496" i="18"/>
  <c r="AF495" i="18"/>
  <c r="AF494" i="18"/>
  <c r="AF493" i="18"/>
  <c r="AF492" i="18"/>
  <c r="AF491" i="18"/>
  <c r="AF490" i="18"/>
  <c r="AF489" i="18"/>
  <c r="AF488" i="18"/>
  <c r="AF487" i="18"/>
  <c r="AF486" i="18"/>
  <c r="AF485" i="18"/>
  <c r="AF484" i="18"/>
  <c r="AF483" i="18"/>
  <c r="AF482" i="18"/>
  <c r="AF481" i="18"/>
  <c r="AF480" i="18"/>
  <c r="AF479" i="18"/>
  <c r="AF478" i="18"/>
  <c r="AF477" i="18"/>
  <c r="AF476" i="18"/>
  <c r="AF475" i="18"/>
  <c r="AF474" i="18"/>
  <c r="AF473" i="18"/>
  <c r="AF472" i="18"/>
  <c r="AF471" i="18"/>
  <c r="AF470" i="18"/>
  <c r="AF469" i="18"/>
  <c r="AF468" i="18"/>
  <c r="AF467" i="18"/>
  <c r="AF466" i="18"/>
  <c r="AF465" i="18"/>
  <c r="AF464" i="18"/>
  <c r="AF463" i="18"/>
  <c r="AF462" i="18"/>
  <c r="AF461" i="18"/>
  <c r="AF460" i="18"/>
  <c r="AF459" i="18"/>
  <c r="AF458" i="18"/>
  <c r="AF457" i="18"/>
  <c r="AF456" i="18"/>
  <c r="AF455" i="18"/>
  <c r="AF454" i="18"/>
  <c r="AF453" i="18"/>
  <c r="AF452" i="18"/>
  <c r="AF451" i="18"/>
  <c r="AF450" i="18"/>
  <c r="AF449" i="18"/>
  <c r="AF448" i="18"/>
  <c r="AF447" i="18"/>
  <c r="AF446" i="18"/>
  <c r="AF445" i="18"/>
  <c r="AF444" i="18"/>
  <c r="AF443" i="18"/>
  <c r="AF442" i="18"/>
  <c r="AF441" i="18"/>
  <c r="AF440" i="18"/>
  <c r="AF439" i="18"/>
  <c r="AF438" i="18"/>
  <c r="AF437" i="18"/>
  <c r="AF436" i="18"/>
  <c r="AF435" i="18"/>
  <c r="AF434" i="18"/>
  <c r="AF433" i="18"/>
  <c r="AF432" i="18"/>
  <c r="AF431" i="18"/>
  <c r="AF430" i="18"/>
  <c r="AF429" i="18"/>
  <c r="AF428" i="18"/>
  <c r="AF427" i="18"/>
  <c r="AF426" i="18"/>
  <c r="AF425" i="18"/>
  <c r="AF424" i="18"/>
  <c r="AF423" i="18"/>
  <c r="AF422" i="18"/>
  <c r="AF421" i="18"/>
  <c r="AF420" i="18"/>
  <c r="AF419" i="18"/>
  <c r="AF418" i="18"/>
  <c r="AF417" i="18"/>
  <c r="AF416" i="18"/>
  <c r="AF415" i="18"/>
  <c r="AF414" i="18"/>
  <c r="AF413" i="18"/>
  <c r="AF412" i="18"/>
  <c r="AF411" i="18"/>
  <c r="AF410" i="18"/>
  <c r="AF409" i="18"/>
  <c r="AF408" i="18"/>
  <c r="AF407" i="18"/>
  <c r="AF406" i="18"/>
  <c r="AF405" i="18"/>
  <c r="AF404" i="18"/>
  <c r="AF403" i="18"/>
  <c r="AF402" i="18"/>
  <c r="AF401" i="18"/>
  <c r="AF400" i="18"/>
  <c r="AF399" i="18"/>
  <c r="AF398" i="18"/>
  <c r="AF397" i="18"/>
  <c r="AF396" i="18"/>
  <c r="AF395" i="18"/>
  <c r="AF394" i="18"/>
  <c r="AF393" i="18"/>
  <c r="AF392" i="18"/>
  <c r="AF391" i="18"/>
  <c r="AF390" i="18"/>
  <c r="AF389" i="18"/>
  <c r="AF388" i="18"/>
  <c r="AF387" i="18"/>
  <c r="AF386" i="18"/>
  <c r="AF385" i="18"/>
  <c r="AF384" i="18"/>
  <c r="AF383" i="18"/>
  <c r="AF382" i="18"/>
  <c r="AF381" i="18"/>
  <c r="AF380" i="18"/>
  <c r="AF379" i="18"/>
  <c r="AF378" i="18"/>
  <c r="AF377" i="18"/>
  <c r="AF376" i="18"/>
  <c r="AF375" i="18"/>
  <c r="AF374" i="18"/>
  <c r="AF373" i="18"/>
  <c r="AF372" i="18"/>
  <c r="AF371" i="18"/>
  <c r="AF370" i="18"/>
  <c r="AF369" i="18"/>
  <c r="AF368" i="18"/>
  <c r="AF367" i="18"/>
  <c r="AF366" i="18"/>
  <c r="AF365" i="18"/>
  <c r="AF364" i="18"/>
  <c r="AF363" i="18"/>
  <c r="AF362" i="18"/>
  <c r="AF361" i="18"/>
  <c r="AF360" i="18"/>
  <c r="AF359" i="18"/>
  <c r="AF358" i="18"/>
  <c r="AF357" i="18"/>
  <c r="AF356" i="18"/>
  <c r="AF355" i="18"/>
  <c r="AF354" i="18"/>
  <c r="AF353" i="18"/>
  <c r="AF352" i="18"/>
  <c r="AF351" i="18"/>
  <c r="AF350" i="18"/>
  <c r="AF349" i="18"/>
  <c r="AF348" i="18"/>
  <c r="AF347" i="18"/>
  <c r="AF346" i="18"/>
  <c r="AF345" i="18"/>
  <c r="AF344" i="18"/>
  <c r="AF343" i="18"/>
  <c r="AF342" i="18"/>
  <c r="AF341" i="18"/>
  <c r="AF340" i="18"/>
  <c r="AF339" i="18"/>
  <c r="AF338" i="18"/>
  <c r="AF337" i="18"/>
  <c r="AF336" i="18"/>
  <c r="AF335" i="18"/>
  <c r="AF334" i="18"/>
  <c r="AF333" i="18"/>
  <c r="AF332" i="18"/>
  <c r="AF331" i="18"/>
  <c r="AF330" i="18"/>
  <c r="AF329" i="18"/>
  <c r="AF328" i="18"/>
  <c r="AF327" i="18"/>
  <c r="AF326" i="18"/>
  <c r="AF325" i="18"/>
  <c r="AF324" i="18"/>
  <c r="AF323" i="18"/>
  <c r="AF322" i="18"/>
  <c r="AF321" i="18"/>
  <c r="AF320" i="18"/>
  <c r="AF319" i="18"/>
  <c r="AF318" i="18"/>
  <c r="AF317" i="18"/>
  <c r="AF316" i="18"/>
  <c r="AF315" i="18"/>
  <c r="AF314" i="18"/>
  <c r="AF313" i="18"/>
  <c r="AF312" i="18"/>
  <c r="AF311" i="18"/>
  <c r="AF310" i="18"/>
  <c r="AF309" i="18"/>
  <c r="AF308" i="18"/>
  <c r="AF307" i="18"/>
  <c r="AF306" i="18"/>
  <c r="AF305" i="18"/>
  <c r="AF304" i="18"/>
  <c r="AF303" i="18"/>
  <c r="AF302" i="18"/>
  <c r="AF301" i="18"/>
  <c r="AF300" i="18"/>
  <c r="AF299" i="18"/>
  <c r="AF298" i="18"/>
  <c r="AF297" i="18"/>
  <c r="AF296" i="18"/>
  <c r="AF295" i="18"/>
  <c r="AF294" i="18"/>
  <c r="AF293" i="18"/>
  <c r="AF292" i="18"/>
  <c r="AF291" i="18"/>
  <c r="AF290" i="18"/>
  <c r="AF289" i="18"/>
  <c r="AF288" i="18"/>
  <c r="AF287" i="18"/>
  <c r="AF286" i="18"/>
  <c r="AF285" i="18"/>
  <c r="AF284" i="18"/>
  <c r="AF283" i="18"/>
  <c r="AF282" i="18"/>
  <c r="AF281" i="18"/>
  <c r="AH281" i="18" s="1"/>
  <c r="AF280" i="18"/>
  <c r="AF279" i="18"/>
  <c r="AF278" i="18"/>
  <c r="AF277" i="18"/>
  <c r="AF276" i="18"/>
  <c r="AF275" i="18"/>
  <c r="AF274" i="18"/>
  <c r="AF273" i="18"/>
  <c r="AF272" i="18"/>
  <c r="AF271" i="18"/>
  <c r="AF270" i="18"/>
  <c r="AF269" i="18"/>
  <c r="AF268" i="18"/>
  <c r="AF267" i="18"/>
  <c r="AF266" i="18"/>
  <c r="AF265" i="18"/>
  <c r="AF264" i="18"/>
  <c r="AF263" i="18"/>
  <c r="AF262" i="18"/>
  <c r="AF261" i="18"/>
  <c r="AF260" i="18"/>
  <c r="AF259" i="18"/>
  <c r="AF258" i="18"/>
  <c r="AF257" i="18"/>
  <c r="AF256" i="18"/>
  <c r="AF255" i="18"/>
  <c r="AF254" i="18"/>
  <c r="AF253" i="18"/>
  <c r="AF252" i="18"/>
  <c r="AF251" i="18"/>
  <c r="AF250" i="18"/>
  <c r="AF249" i="18"/>
  <c r="AF248" i="18"/>
  <c r="AF247" i="18"/>
  <c r="AF246" i="18"/>
  <c r="AF245" i="18"/>
  <c r="AF244" i="18"/>
  <c r="AF243" i="18"/>
  <c r="AF242" i="18"/>
  <c r="AF241" i="18"/>
  <c r="AF240" i="18"/>
  <c r="AF239" i="18"/>
  <c r="AF238" i="18"/>
  <c r="AF237" i="18"/>
  <c r="AF236" i="18"/>
  <c r="AF235" i="18"/>
  <c r="AF234" i="18"/>
  <c r="AF233" i="18"/>
  <c r="AF232" i="18"/>
  <c r="AF231" i="18"/>
  <c r="AF230" i="18"/>
  <c r="AF229" i="18"/>
  <c r="AF228" i="18"/>
  <c r="AF227" i="18"/>
  <c r="AF226" i="18"/>
  <c r="AF225" i="18"/>
  <c r="AF224" i="18"/>
  <c r="AF223" i="18"/>
  <c r="AF222" i="18"/>
  <c r="AF221" i="18"/>
  <c r="AF220" i="18"/>
  <c r="AF219" i="18"/>
  <c r="AF218" i="18"/>
  <c r="AF217" i="18"/>
  <c r="AF216" i="18"/>
  <c r="AF215" i="18"/>
  <c r="AF214" i="18"/>
  <c r="AF213" i="18"/>
  <c r="AF212" i="18"/>
  <c r="AF211" i="18"/>
  <c r="AF210" i="18"/>
  <c r="AF209" i="18"/>
  <c r="AF208" i="18"/>
  <c r="AF207" i="18"/>
  <c r="AF206" i="18"/>
  <c r="AF205" i="18"/>
  <c r="AF204" i="18"/>
  <c r="AF203" i="18"/>
  <c r="AF202" i="18"/>
  <c r="AF201" i="18"/>
  <c r="AF200" i="18"/>
  <c r="AF199" i="18"/>
  <c r="AF198" i="18"/>
  <c r="AF197" i="18"/>
  <c r="AF196" i="18"/>
  <c r="AF195" i="18"/>
  <c r="AF194" i="18"/>
  <c r="AF193" i="18"/>
  <c r="AF192" i="18"/>
  <c r="AF191" i="18"/>
  <c r="AF190" i="18"/>
  <c r="AF189" i="18"/>
  <c r="AF188" i="18"/>
  <c r="AF187" i="18"/>
  <c r="AF186" i="18"/>
  <c r="AF185" i="18"/>
  <c r="AF184" i="18"/>
  <c r="AF183" i="18"/>
  <c r="AF182" i="18"/>
  <c r="AF181" i="18"/>
  <c r="AF180" i="18"/>
  <c r="AF179" i="18"/>
  <c r="AF178" i="18"/>
  <c r="AF177" i="18"/>
  <c r="AF176" i="18"/>
  <c r="AF175" i="18"/>
  <c r="AF174" i="18"/>
  <c r="AF173" i="18"/>
  <c r="AF172" i="18"/>
  <c r="AF171" i="18"/>
  <c r="AF170" i="18"/>
  <c r="AF169" i="18"/>
  <c r="AF168" i="18"/>
  <c r="AF167" i="18"/>
  <c r="AF166" i="18"/>
  <c r="AF165" i="18"/>
  <c r="AF164" i="18"/>
  <c r="AF163" i="18"/>
  <c r="AF162" i="18"/>
  <c r="AF161" i="18"/>
  <c r="AF160" i="18"/>
  <c r="AF159" i="18"/>
  <c r="AF158" i="18"/>
  <c r="AF157" i="18"/>
  <c r="AF156" i="18"/>
  <c r="AF155" i="18"/>
  <c r="AF154" i="18"/>
  <c r="AF153" i="18"/>
  <c r="AF152" i="18"/>
  <c r="AF151" i="18"/>
  <c r="AF150" i="18"/>
  <c r="AF149" i="18"/>
  <c r="AF148" i="18"/>
  <c r="AF147" i="18"/>
  <c r="AF146" i="18"/>
  <c r="AF145" i="18"/>
  <c r="AF144" i="18"/>
  <c r="AF143" i="18"/>
  <c r="AF142" i="18"/>
  <c r="AF141" i="18"/>
  <c r="AF140" i="18"/>
  <c r="AF139" i="18"/>
  <c r="AF138" i="18"/>
  <c r="AF137" i="18"/>
  <c r="AF136" i="18"/>
  <c r="AF135" i="18"/>
  <c r="AF134" i="18"/>
  <c r="AF133" i="18"/>
  <c r="AF132" i="18"/>
  <c r="AF131" i="18"/>
  <c r="AF130" i="18"/>
  <c r="AF129" i="18"/>
  <c r="AF128" i="18"/>
  <c r="AF127" i="18"/>
  <c r="AF126" i="18"/>
  <c r="AF125" i="18"/>
  <c r="AF124" i="18"/>
  <c r="AF123" i="18"/>
  <c r="AF122" i="18"/>
  <c r="AF121" i="18"/>
  <c r="AF120" i="18"/>
  <c r="AF119" i="18"/>
  <c r="AH119" i="18" s="1"/>
  <c r="AF118" i="18"/>
  <c r="AF117" i="18"/>
  <c r="AF116" i="18"/>
  <c r="AF115" i="18"/>
  <c r="AF114" i="18"/>
  <c r="AF113" i="18"/>
  <c r="AF112" i="18"/>
  <c r="AF111" i="18"/>
  <c r="AF110" i="18"/>
  <c r="AG110" i="18" s="1"/>
  <c r="AF109" i="18"/>
  <c r="AF108" i="18"/>
  <c r="AF107" i="18"/>
  <c r="AF106" i="18"/>
  <c r="AF105" i="18"/>
  <c r="AF104" i="18"/>
  <c r="AF103" i="18"/>
  <c r="AF102" i="18"/>
  <c r="AF101" i="18"/>
  <c r="AF100" i="18"/>
  <c r="AF99" i="18"/>
  <c r="AF98" i="18"/>
  <c r="AF97" i="18"/>
  <c r="AF96" i="18"/>
  <c r="AF95" i="18"/>
  <c r="AF94" i="18"/>
  <c r="AF93" i="18"/>
  <c r="AF92" i="18"/>
  <c r="AF91" i="18"/>
  <c r="AF90" i="18"/>
  <c r="AF89" i="18"/>
  <c r="AF88" i="18"/>
  <c r="AF87" i="18"/>
  <c r="AF86" i="18"/>
  <c r="AF85" i="18"/>
  <c r="AF84" i="18"/>
  <c r="AF83" i="18"/>
  <c r="AF82" i="18"/>
  <c r="AF81" i="18"/>
  <c r="AF80" i="18"/>
  <c r="AF79" i="18"/>
  <c r="AF78" i="18"/>
  <c r="AF77" i="18"/>
  <c r="AF76" i="18"/>
  <c r="AF75" i="18"/>
  <c r="AF74" i="18"/>
  <c r="AF73" i="18"/>
  <c r="AF72" i="18"/>
  <c r="AF71" i="18"/>
  <c r="AF70" i="18"/>
  <c r="AF69" i="18"/>
  <c r="AF68" i="18"/>
  <c r="AF67" i="18"/>
  <c r="AF66" i="18"/>
  <c r="AF65" i="18"/>
  <c r="AF64" i="18"/>
  <c r="AF63" i="18"/>
  <c r="AF62" i="18"/>
  <c r="AF61" i="18"/>
  <c r="AF60" i="18"/>
  <c r="AF59" i="18"/>
  <c r="AF58" i="18"/>
  <c r="AF57" i="18"/>
  <c r="AF56" i="18"/>
  <c r="AF55" i="18"/>
  <c r="AF54" i="18"/>
  <c r="AF53" i="18"/>
  <c r="AF52" i="18"/>
  <c r="AF51" i="18"/>
  <c r="AF50" i="18"/>
  <c r="AF49" i="18"/>
  <c r="AF48" i="18"/>
  <c r="AF47" i="18"/>
  <c r="AF46" i="18"/>
  <c r="AF45" i="18"/>
  <c r="AF44" i="18"/>
  <c r="AF43" i="18"/>
  <c r="AF42" i="18"/>
  <c r="AF41" i="18"/>
  <c r="AF40" i="18"/>
  <c r="AF39" i="18"/>
  <c r="AF38" i="18"/>
  <c r="AF37" i="18"/>
  <c r="AF36" i="18"/>
  <c r="AF35" i="18"/>
  <c r="AF34" i="18"/>
  <c r="AF33" i="18"/>
  <c r="AF32" i="18"/>
  <c r="AF31" i="18"/>
  <c r="AF30" i="18"/>
  <c r="AF29" i="18"/>
  <c r="Y20" i="18"/>
  <c r="AA20" i="18"/>
  <c r="AF20" i="18"/>
  <c r="Y21" i="18"/>
  <c r="AA21" i="18"/>
  <c r="AF21" i="18"/>
  <c r="Y22" i="18"/>
  <c r="AA22" i="18"/>
  <c r="AF22" i="18"/>
  <c r="Y23" i="18"/>
  <c r="AA23" i="18"/>
  <c r="AF23" i="18"/>
  <c r="Y24" i="18"/>
  <c r="AA24" i="18"/>
  <c r="AF24" i="18"/>
  <c r="Y25" i="18"/>
  <c r="AA25" i="18"/>
  <c r="AF25" i="18"/>
  <c r="Y26" i="18"/>
  <c r="AA26" i="18"/>
  <c r="AF26" i="18"/>
  <c r="Y27" i="18"/>
  <c r="AA27" i="18"/>
  <c r="AF27" i="18"/>
  <c r="Y28" i="18"/>
  <c r="AA28" i="18"/>
  <c r="AF28" i="18"/>
  <c r="AH129" i="18" l="1"/>
  <c r="AH201" i="18"/>
  <c r="AH174" i="18"/>
  <c r="AH75" i="18"/>
  <c r="AH66" i="18"/>
  <c r="AH93" i="18"/>
  <c r="AH165" i="18"/>
  <c r="AB27" i="18"/>
  <c r="AJ281" i="18"/>
  <c r="AH282" i="18"/>
  <c r="AG281" i="18"/>
  <c r="AG227" i="18"/>
  <c r="AH227" i="18"/>
  <c r="AJ227" i="18" s="1"/>
  <c r="AH228" i="18"/>
  <c r="AG218" i="18"/>
  <c r="AH218" i="18"/>
  <c r="AJ218" i="18" s="1"/>
  <c r="AH219" i="18"/>
  <c r="AH200" i="18"/>
  <c r="AJ200" i="18" s="1"/>
  <c r="AG173" i="18"/>
  <c r="AH173" i="18"/>
  <c r="AJ173" i="18" s="1"/>
  <c r="AG164" i="18"/>
  <c r="AH164" i="18"/>
  <c r="AJ164" i="18" s="1"/>
  <c r="AG128" i="18"/>
  <c r="AH128" i="18"/>
  <c r="AJ128" i="18" s="1"/>
  <c r="AG119" i="18"/>
  <c r="AJ119" i="18"/>
  <c r="AH120" i="18"/>
  <c r="AH110" i="18"/>
  <c r="AJ110" i="18" s="1"/>
  <c r="AH111" i="18"/>
  <c r="AG101" i="18"/>
  <c r="AH101" i="18"/>
  <c r="AJ101" i="18" s="1"/>
  <c r="AH102" i="18"/>
  <c r="AG92" i="18"/>
  <c r="AH92" i="18"/>
  <c r="AJ92" i="18" s="1"/>
  <c r="AG74" i="18"/>
  <c r="AH74" i="18"/>
  <c r="AJ74" i="18" s="1"/>
  <c r="AG65" i="18"/>
  <c r="AH65" i="18"/>
  <c r="AJ65" i="18" s="1"/>
  <c r="AB24" i="18"/>
  <c r="AB28" i="18"/>
  <c r="AB26" i="18"/>
  <c r="AB23" i="18"/>
  <c r="AB25" i="18"/>
  <c r="AB20" i="18"/>
  <c r="AB22" i="18"/>
  <c r="AB21" i="18"/>
  <c r="S632" i="18"/>
  <c r="S623" i="18"/>
  <c r="S614" i="18"/>
  <c r="S605" i="18"/>
  <c r="S596" i="18"/>
  <c r="S587" i="18"/>
  <c r="S578" i="18"/>
  <c r="S569" i="18"/>
  <c r="S560" i="18"/>
  <c r="S551" i="18"/>
  <c r="S542" i="18"/>
  <c r="S533" i="18"/>
  <c r="S524" i="18"/>
  <c r="S515" i="18"/>
  <c r="S506" i="18"/>
  <c r="S497" i="18"/>
  <c r="S488" i="18"/>
  <c r="S479" i="18"/>
  <c r="S470" i="18"/>
  <c r="S461" i="18"/>
  <c r="S452" i="18"/>
  <c r="S443" i="18"/>
  <c r="S434" i="18"/>
  <c r="S425" i="18"/>
  <c r="S416" i="18"/>
  <c r="S407" i="18"/>
  <c r="S398" i="18"/>
  <c r="S389" i="18"/>
  <c r="S380" i="18"/>
  <c r="S371" i="18"/>
  <c r="S362" i="18"/>
  <c r="S353" i="18"/>
  <c r="S344" i="18"/>
  <c r="S335" i="18"/>
  <c r="S326" i="18"/>
  <c r="S317" i="18"/>
  <c r="S308" i="18"/>
  <c r="S299" i="18"/>
  <c r="S290" i="18"/>
  <c r="S281" i="18"/>
  <c r="S272" i="18"/>
  <c r="S263" i="18"/>
  <c r="S254" i="18"/>
  <c r="S245" i="18"/>
  <c r="S236" i="18"/>
  <c r="AH236" i="18" s="1"/>
  <c r="AJ236" i="18" s="1"/>
  <c r="S227" i="18"/>
  <c r="S218" i="18"/>
  <c r="S209" i="18"/>
  <c r="S200" i="18"/>
  <c r="S191" i="18"/>
  <c r="S182" i="18"/>
  <c r="S173" i="18"/>
  <c r="S164" i="18"/>
  <c r="S155" i="18"/>
  <c r="S146" i="18"/>
  <c r="S137" i="18"/>
  <c r="S128" i="18"/>
  <c r="S119" i="18"/>
  <c r="S110" i="18"/>
  <c r="S101" i="18"/>
  <c r="S92" i="18"/>
  <c r="S83" i="18"/>
  <c r="S74" i="18"/>
  <c r="S65" i="18"/>
  <c r="S56" i="18"/>
  <c r="AH56" i="18" s="1"/>
  <c r="S47" i="18"/>
  <c r="AH47" i="18" s="1"/>
  <c r="S38" i="18"/>
  <c r="AH38" i="18" s="1"/>
  <c r="S29" i="18"/>
  <c r="S20" i="18"/>
  <c r="AH20" i="18" s="1"/>
  <c r="AJ20" i="18" s="1"/>
  <c r="S11" i="18"/>
  <c r="AH21" i="18" l="1"/>
  <c r="AH48" i="18"/>
  <c r="AJ47" i="18"/>
  <c r="AJ56" i="18"/>
  <c r="AH57" i="18"/>
  <c r="AH633" i="18"/>
  <c r="AH632" i="18"/>
  <c r="AJ632" i="18" s="1"/>
  <c r="AH623" i="18"/>
  <c r="AJ623" i="18" s="1"/>
  <c r="AH624" i="18"/>
  <c r="AH614" i="18"/>
  <c r="AJ614" i="18" s="1"/>
  <c r="AH615" i="18"/>
  <c r="AH605" i="18"/>
  <c r="AJ605" i="18" s="1"/>
  <c r="AH606" i="18"/>
  <c r="AH596" i="18"/>
  <c r="AJ596" i="18" s="1"/>
  <c r="AH597" i="18"/>
  <c r="AH587" i="18"/>
  <c r="AJ587" i="18" s="1"/>
  <c r="AH588" i="18"/>
  <c r="AH578" i="18"/>
  <c r="AJ578" i="18" s="1"/>
  <c r="AH579" i="18"/>
  <c r="AH569" i="18"/>
  <c r="AJ569" i="18" s="1"/>
  <c r="AH570" i="18"/>
  <c r="AH560" i="18"/>
  <c r="AJ560" i="18" s="1"/>
  <c r="AH561" i="18"/>
  <c r="AH551" i="18"/>
  <c r="AJ551" i="18" s="1"/>
  <c r="AH552" i="18"/>
  <c r="AH542" i="18"/>
  <c r="AJ542" i="18" s="1"/>
  <c r="AH543" i="18"/>
  <c r="AH533" i="18"/>
  <c r="AJ533" i="18" s="1"/>
  <c r="AH534" i="18"/>
  <c r="AH524" i="18"/>
  <c r="AJ524" i="18" s="1"/>
  <c r="AH525" i="18"/>
  <c r="AH515" i="18"/>
  <c r="AJ515" i="18" s="1"/>
  <c r="AH516" i="18"/>
  <c r="AH506" i="18"/>
  <c r="AJ506" i="18" s="1"/>
  <c r="AH507" i="18"/>
  <c r="AH497" i="18"/>
  <c r="AJ497" i="18" s="1"/>
  <c r="AH498" i="18"/>
  <c r="AH488" i="18"/>
  <c r="AJ488" i="18" s="1"/>
  <c r="AH489" i="18"/>
  <c r="AH479" i="18"/>
  <c r="AJ479" i="18" s="1"/>
  <c r="AH480" i="18"/>
  <c r="AH470" i="18"/>
  <c r="AJ470" i="18" s="1"/>
  <c r="AH471" i="18"/>
  <c r="AH461" i="18"/>
  <c r="AJ461" i="18" s="1"/>
  <c r="AH462" i="18"/>
  <c r="AH452" i="18"/>
  <c r="AJ452" i="18" s="1"/>
  <c r="AH453" i="18"/>
  <c r="AH443" i="18"/>
  <c r="AJ443" i="18" s="1"/>
  <c r="AH444" i="18"/>
  <c r="AH434" i="18"/>
  <c r="AJ434" i="18" s="1"/>
  <c r="AH435" i="18"/>
  <c r="AH425" i="18"/>
  <c r="AJ425" i="18" s="1"/>
  <c r="AH426" i="18"/>
  <c r="AH416" i="18"/>
  <c r="AJ416" i="18" s="1"/>
  <c r="AH417" i="18"/>
  <c r="AH407" i="18"/>
  <c r="AJ407" i="18" s="1"/>
  <c r="AH408" i="18"/>
  <c r="AH398" i="18"/>
  <c r="AJ398" i="18" s="1"/>
  <c r="AH399" i="18"/>
  <c r="AH389" i="18"/>
  <c r="AJ389" i="18" s="1"/>
  <c r="AH390" i="18"/>
  <c r="AH380" i="18"/>
  <c r="AJ380" i="18" s="1"/>
  <c r="AH381" i="18"/>
  <c r="AH371" i="18"/>
  <c r="AJ371" i="18" s="1"/>
  <c r="AH372" i="18"/>
  <c r="AH362" i="18"/>
  <c r="AJ362" i="18" s="1"/>
  <c r="AH363" i="18"/>
  <c r="AH353" i="18"/>
  <c r="AJ353" i="18" s="1"/>
  <c r="AH354" i="18"/>
  <c r="AH344" i="18"/>
  <c r="AJ344" i="18" s="1"/>
  <c r="AH345" i="18"/>
  <c r="AH335" i="18"/>
  <c r="AJ335" i="18" s="1"/>
  <c r="AH336" i="18"/>
  <c r="AH326" i="18"/>
  <c r="AJ326" i="18" s="1"/>
  <c r="AH327" i="18"/>
  <c r="AH317" i="18"/>
  <c r="AJ317" i="18" s="1"/>
  <c r="AH318" i="18"/>
  <c r="AH308" i="18"/>
  <c r="AJ308" i="18" s="1"/>
  <c r="AH309" i="18"/>
  <c r="AH299" i="18"/>
  <c r="AJ299" i="18" s="1"/>
  <c r="AH300" i="18"/>
  <c r="AH290" i="18"/>
  <c r="AJ290" i="18" s="1"/>
  <c r="AH291" i="18"/>
  <c r="AH273" i="18"/>
  <c r="AH272" i="18"/>
  <c r="AH264" i="18"/>
  <c r="AH263" i="18"/>
  <c r="AJ263" i="18" s="1"/>
  <c r="AH255" i="18"/>
  <c r="AH254" i="18"/>
  <c r="AH245" i="18"/>
  <c r="AJ245" i="18" s="1"/>
  <c r="AH210" i="18"/>
  <c r="AH209" i="18"/>
  <c r="AJ209" i="18" s="1"/>
  <c r="AH192" i="18"/>
  <c r="AH191" i="18"/>
  <c r="AJ191" i="18" s="1"/>
  <c r="AH183" i="18"/>
  <c r="AH182" i="18"/>
  <c r="AJ182" i="18" s="1"/>
  <c r="AH156" i="18"/>
  <c r="AH155" i="18"/>
  <c r="AJ155" i="18" s="1"/>
  <c r="AH147" i="18"/>
  <c r="AH146" i="18"/>
  <c r="AJ146" i="18" s="1"/>
  <c r="AH138" i="18"/>
  <c r="AH137" i="18"/>
  <c r="AJ137" i="18" s="1"/>
  <c r="AH84" i="18"/>
  <c r="AH83" i="18"/>
  <c r="AJ83" i="18" s="1"/>
  <c r="AH29" i="18"/>
  <c r="AJ29" i="18" s="1"/>
  <c r="AJ38" i="18"/>
  <c r="AJ21" i="18"/>
  <c r="J11" i="18"/>
  <c r="AF12" i="18"/>
  <c r="AF13" i="18"/>
  <c r="AF14" i="18"/>
  <c r="AF15" i="18"/>
  <c r="AF16" i="18"/>
  <c r="AF17" i="18"/>
  <c r="AF18" i="18"/>
  <c r="AF19" i="18"/>
  <c r="AH30" i="18" l="1"/>
  <c r="AH22" i="18"/>
  <c r="AJ22" i="18" l="1"/>
  <c r="AH23" i="18"/>
  <c r="AA12" i="18"/>
  <c r="AA13" i="18"/>
  <c r="AA14" i="18"/>
  <c r="AA15" i="18"/>
  <c r="AA16" i="18"/>
  <c r="AA17" i="18"/>
  <c r="AA19" i="18"/>
  <c r="AA29" i="18"/>
  <c r="AA30" i="18"/>
  <c r="AA31" i="18"/>
  <c r="AA32" i="18"/>
  <c r="AA33" i="18"/>
  <c r="AA34"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AA101" i="18"/>
  <c r="AA102" i="18"/>
  <c r="AA103" i="18"/>
  <c r="AA104" i="18"/>
  <c r="AA105" i="18"/>
  <c r="AA106" i="18"/>
  <c r="AA107" i="18"/>
  <c r="AA108" i="18"/>
  <c r="AA109" i="18"/>
  <c r="AA110" i="18"/>
  <c r="AA111" i="18"/>
  <c r="AA112" i="18"/>
  <c r="AA113" i="18"/>
  <c r="AA114" i="18"/>
  <c r="AA115" i="18"/>
  <c r="AA116" i="18"/>
  <c r="AA117" i="18"/>
  <c r="AA118" i="18"/>
  <c r="AA119" i="18"/>
  <c r="AA120" i="18"/>
  <c r="AA121" i="18"/>
  <c r="AA122" i="18"/>
  <c r="AA123" i="18"/>
  <c r="AA124" i="18"/>
  <c r="AA125" i="18"/>
  <c r="AA126" i="18"/>
  <c r="AA127" i="18"/>
  <c r="AA128" i="18"/>
  <c r="AA129" i="18"/>
  <c r="AA130" i="18"/>
  <c r="AA131" i="18"/>
  <c r="AA132" i="18"/>
  <c r="AA133" i="18"/>
  <c r="AA134" i="18"/>
  <c r="AA135" i="18"/>
  <c r="AA136" i="18"/>
  <c r="AA137" i="18"/>
  <c r="AA138" i="18"/>
  <c r="AA139" i="18"/>
  <c r="AA140" i="18"/>
  <c r="AA141" i="18"/>
  <c r="AA142" i="18"/>
  <c r="AA143" i="18"/>
  <c r="AA144" i="18"/>
  <c r="AA145" i="18"/>
  <c r="AA146" i="18"/>
  <c r="AA147" i="18"/>
  <c r="AA148" i="18"/>
  <c r="AA149" i="18"/>
  <c r="AA150" i="18"/>
  <c r="AA151" i="18"/>
  <c r="AA152" i="18"/>
  <c r="AA153" i="18"/>
  <c r="AA154" i="18"/>
  <c r="AA155" i="18"/>
  <c r="AA156" i="18"/>
  <c r="AA157" i="18"/>
  <c r="AA158" i="18"/>
  <c r="AA159" i="18"/>
  <c r="AA160" i="18"/>
  <c r="AA161" i="18"/>
  <c r="AA162" i="18"/>
  <c r="AA163" i="18"/>
  <c r="AA164" i="18"/>
  <c r="AA165" i="18"/>
  <c r="AA166" i="18"/>
  <c r="AA167" i="18"/>
  <c r="AA168" i="18"/>
  <c r="AA169" i="18"/>
  <c r="AA170" i="18"/>
  <c r="AA171" i="18"/>
  <c r="AA172" i="18"/>
  <c r="AA173" i="18"/>
  <c r="AA174" i="18"/>
  <c r="AA175" i="18"/>
  <c r="AA176" i="18"/>
  <c r="AA177" i="18"/>
  <c r="AA178" i="18"/>
  <c r="AA179" i="18"/>
  <c r="AA180" i="18"/>
  <c r="AA181" i="18"/>
  <c r="AA182" i="18"/>
  <c r="AA183" i="18"/>
  <c r="AA184" i="18"/>
  <c r="AA185" i="18"/>
  <c r="AA186" i="18"/>
  <c r="AA187" i="18"/>
  <c r="AA188" i="18"/>
  <c r="AA189" i="18"/>
  <c r="AA190" i="18"/>
  <c r="AA191" i="18"/>
  <c r="AA192" i="18"/>
  <c r="AA193" i="18"/>
  <c r="AA194" i="18"/>
  <c r="AA195" i="18"/>
  <c r="AA196" i="18"/>
  <c r="AA197" i="18"/>
  <c r="AA198" i="18"/>
  <c r="AA199" i="18"/>
  <c r="AA200" i="18"/>
  <c r="AA201" i="18"/>
  <c r="AA202" i="18"/>
  <c r="AA203" i="18"/>
  <c r="AA204" i="18"/>
  <c r="AA205" i="18"/>
  <c r="AA206" i="18"/>
  <c r="AA207" i="18"/>
  <c r="AA208" i="18"/>
  <c r="AA209" i="18"/>
  <c r="AA210" i="18"/>
  <c r="AA211" i="18"/>
  <c r="AA212" i="18"/>
  <c r="AA213" i="18"/>
  <c r="AA214" i="18"/>
  <c r="AA215" i="18"/>
  <c r="AA216" i="18"/>
  <c r="AA217" i="18"/>
  <c r="AA218" i="18"/>
  <c r="AA219" i="18"/>
  <c r="AA220" i="18"/>
  <c r="AA221" i="18"/>
  <c r="AA222" i="18"/>
  <c r="AA223" i="18"/>
  <c r="AA224" i="18"/>
  <c r="AA225" i="18"/>
  <c r="AA226" i="18"/>
  <c r="AA227" i="18"/>
  <c r="AA228" i="18"/>
  <c r="AA229" i="18"/>
  <c r="AA230" i="18"/>
  <c r="AA231" i="18"/>
  <c r="AA232" i="18"/>
  <c r="AA233" i="18"/>
  <c r="AA234" i="18"/>
  <c r="AA235" i="18"/>
  <c r="AA236" i="18"/>
  <c r="AA237" i="18"/>
  <c r="AA238" i="18"/>
  <c r="AA239" i="18"/>
  <c r="AA240" i="18"/>
  <c r="AA241" i="18"/>
  <c r="AA242" i="18"/>
  <c r="AA243" i="18"/>
  <c r="AA244" i="18"/>
  <c r="AA245" i="18"/>
  <c r="AA246" i="18"/>
  <c r="AA247" i="18"/>
  <c r="AA248" i="18"/>
  <c r="AA249" i="18"/>
  <c r="AA250" i="18"/>
  <c r="AA251" i="18"/>
  <c r="AA252" i="18"/>
  <c r="AA253" i="18"/>
  <c r="AA254" i="18"/>
  <c r="AA255" i="18"/>
  <c r="AA256" i="18"/>
  <c r="AA257" i="18"/>
  <c r="AA258" i="18"/>
  <c r="AA259" i="18"/>
  <c r="AA260" i="18"/>
  <c r="AA261" i="18"/>
  <c r="AA262" i="18"/>
  <c r="AA263" i="18"/>
  <c r="AA264" i="18"/>
  <c r="AA265" i="18"/>
  <c r="AA266" i="18"/>
  <c r="AA267" i="18"/>
  <c r="AA268" i="18"/>
  <c r="AA269" i="18"/>
  <c r="AA270" i="18"/>
  <c r="AA271" i="18"/>
  <c r="AA272" i="18"/>
  <c r="AA273" i="18"/>
  <c r="AA274" i="18"/>
  <c r="AA275" i="18"/>
  <c r="AA276" i="18"/>
  <c r="AA277" i="18"/>
  <c r="AA278" i="18"/>
  <c r="AA279" i="18"/>
  <c r="AA280" i="18"/>
  <c r="AA281" i="18"/>
  <c r="AA282" i="18"/>
  <c r="AA283" i="18"/>
  <c r="AA284" i="18"/>
  <c r="AA285" i="18"/>
  <c r="AA286" i="18"/>
  <c r="AA287" i="18"/>
  <c r="AA288" i="18"/>
  <c r="AA289" i="18"/>
  <c r="AA290" i="18"/>
  <c r="AA291" i="18"/>
  <c r="AA292" i="18"/>
  <c r="AA293" i="18"/>
  <c r="AA294" i="18"/>
  <c r="AA295" i="18"/>
  <c r="AA296" i="18"/>
  <c r="AA297" i="18"/>
  <c r="AA298" i="18"/>
  <c r="AA299" i="18"/>
  <c r="AA300" i="18"/>
  <c r="AA301" i="18"/>
  <c r="AA302" i="18"/>
  <c r="AA303" i="18"/>
  <c r="AA304" i="18"/>
  <c r="AA305" i="18"/>
  <c r="AA306" i="18"/>
  <c r="AA307" i="18"/>
  <c r="AA308" i="18"/>
  <c r="AA309" i="18"/>
  <c r="AA310" i="18"/>
  <c r="AA311" i="18"/>
  <c r="AA312" i="18"/>
  <c r="AA313" i="18"/>
  <c r="AA314" i="18"/>
  <c r="AA315" i="18"/>
  <c r="AA316" i="18"/>
  <c r="AA317" i="18"/>
  <c r="AA318" i="18"/>
  <c r="AA319" i="18"/>
  <c r="AA320" i="18"/>
  <c r="AA321" i="18"/>
  <c r="AA322" i="18"/>
  <c r="AA323" i="18"/>
  <c r="AA324" i="18"/>
  <c r="AA325" i="18"/>
  <c r="AA326" i="18"/>
  <c r="AA327" i="18"/>
  <c r="AA328" i="18"/>
  <c r="AA329" i="18"/>
  <c r="AA330" i="18"/>
  <c r="AA331" i="18"/>
  <c r="AA332" i="18"/>
  <c r="AA333" i="18"/>
  <c r="AA334" i="18"/>
  <c r="AA335" i="18"/>
  <c r="AA336" i="18"/>
  <c r="AA337" i="18"/>
  <c r="AA338" i="18"/>
  <c r="AA339" i="18"/>
  <c r="AA340" i="18"/>
  <c r="AA341" i="18"/>
  <c r="AA342" i="18"/>
  <c r="AA343" i="18"/>
  <c r="AA344" i="18"/>
  <c r="AA345" i="18"/>
  <c r="AA346" i="18"/>
  <c r="AA347" i="18"/>
  <c r="AA348" i="18"/>
  <c r="AA349" i="18"/>
  <c r="AA350" i="18"/>
  <c r="AA351" i="18"/>
  <c r="AA352" i="18"/>
  <c r="AA353" i="18"/>
  <c r="AA354" i="18"/>
  <c r="AA355" i="18"/>
  <c r="AA356" i="18"/>
  <c r="AA357" i="18"/>
  <c r="AA358" i="18"/>
  <c r="AA359" i="18"/>
  <c r="AA360" i="18"/>
  <c r="AA361" i="18"/>
  <c r="AA362" i="18"/>
  <c r="AA363" i="18"/>
  <c r="AA364" i="18"/>
  <c r="AA365" i="18"/>
  <c r="AA366" i="18"/>
  <c r="AA367" i="18"/>
  <c r="AA368" i="18"/>
  <c r="AA369" i="18"/>
  <c r="AA370" i="18"/>
  <c r="AA371" i="18"/>
  <c r="AA372" i="18"/>
  <c r="AA373" i="18"/>
  <c r="AA374" i="18"/>
  <c r="AA375" i="18"/>
  <c r="AA376" i="18"/>
  <c r="AA377" i="18"/>
  <c r="AA378" i="18"/>
  <c r="AA379" i="18"/>
  <c r="AA380" i="18"/>
  <c r="AA381" i="18"/>
  <c r="AA382" i="18"/>
  <c r="AA383" i="18"/>
  <c r="AA384" i="18"/>
  <c r="AA385" i="18"/>
  <c r="AA386" i="18"/>
  <c r="AA387" i="18"/>
  <c r="AA388" i="18"/>
  <c r="AA389" i="18"/>
  <c r="AA390" i="18"/>
  <c r="AA391" i="18"/>
  <c r="AA392" i="18"/>
  <c r="AA393" i="18"/>
  <c r="AA394" i="18"/>
  <c r="AA395" i="18"/>
  <c r="AA396" i="18"/>
  <c r="AA397" i="18"/>
  <c r="AA398" i="18"/>
  <c r="AA399" i="18"/>
  <c r="AA400" i="18"/>
  <c r="AA401" i="18"/>
  <c r="AA402" i="18"/>
  <c r="AA403" i="18"/>
  <c r="AA404" i="18"/>
  <c r="AA405" i="18"/>
  <c r="AA406" i="18"/>
  <c r="AA407" i="18"/>
  <c r="AA408" i="18"/>
  <c r="AA409" i="18"/>
  <c r="AA410" i="18"/>
  <c r="AA411" i="18"/>
  <c r="AA412" i="18"/>
  <c r="AA413" i="18"/>
  <c r="AA414" i="18"/>
  <c r="AA415" i="18"/>
  <c r="AA416" i="18"/>
  <c r="AA417" i="18"/>
  <c r="AA418" i="18"/>
  <c r="AA419" i="18"/>
  <c r="AA420" i="18"/>
  <c r="AA421" i="18"/>
  <c r="AA422" i="18"/>
  <c r="AA423" i="18"/>
  <c r="AA424" i="18"/>
  <c r="AA425" i="18"/>
  <c r="AA426" i="18"/>
  <c r="AA427" i="18"/>
  <c r="AA428" i="18"/>
  <c r="AA429" i="18"/>
  <c r="AA430" i="18"/>
  <c r="AA431" i="18"/>
  <c r="AA432" i="18"/>
  <c r="AA433" i="18"/>
  <c r="AA434" i="18"/>
  <c r="AA435" i="18"/>
  <c r="AA436" i="18"/>
  <c r="AA437" i="18"/>
  <c r="AA438" i="18"/>
  <c r="AA439" i="18"/>
  <c r="AA440" i="18"/>
  <c r="AA441" i="18"/>
  <c r="AA442" i="18"/>
  <c r="AA443" i="18"/>
  <c r="AA444" i="18"/>
  <c r="AA445" i="18"/>
  <c r="AA446" i="18"/>
  <c r="AA447" i="18"/>
  <c r="AA448" i="18"/>
  <c r="AA449" i="18"/>
  <c r="AA450" i="18"/>
  <c r="AA451" i="18"/>
  <c r="AA452" i="18"/>
  <c r="AA453" i="18"/>
  <c r="AA454" i="18"/>
  <c r="AA455" i="18"/>
  <c r="AA456" i="18"/>
  <c r="AA457" i="18"/>
  <c r="AA458" i="18"/>
  <c r="AA459" i="18"/>
  <c r="AA460" i="18"/>
  <c r="AA461" i="18"/>
  <c r="AA462" i="18"/>
  <c r="AA463" i="18"/>
  <c r="AA464" i="18"/>
  <c r="AA465" i="18"/>
  <c r="AA466" i="18"/>
  <c r="AA467" i="18"/>
  <c r="AA468" i="18"/>
  <c r="AA469" i="18"/>
  <c r="AA470" i="18"/>
  <c r="AA471" i="18"/>
  <c r="AA472" i="18"/>
  <c r="AA473" i="18"/>
  <c r="AA474" i="18"/>
  <c r="AA475" i="18"/>
  <c r="AA476" i="18"/>
  <c r="AA477" i="18"/>
  <c r="AA478" i="18"/>
  <c r="AA479" i="18"/>
  <c r="AA480" i="18"/>
  <c r="AA481" i="18"/>
  <c r="AA482" i="18"/>
  <c r="AA483" i="18"/>
  <c r="AA484" i="18"/>
  <c r="AA485" i="18"/>
  <c r="AA486" i="18"/>
  <c r="AA487" i="18"/>
  <c r="AA488" i="18"/>
  <c r="AA489" i="18"/>
  <c r="AA490" i="18"/>
  <c r="AA491" i="18"/>
  <c r="AA492" i="18"/>
  <c r="AA493" i="18"/>
  <c r="AA494" i="18"/>
  <c r="AA495" i="18"/>
  <c r="AA496" i="18"/>
  <c r="AA497" i="18"/>
  <c r="AA498" i="18"/>
  <c r="AA499" i="18"/>
  <c r="AA500" i="18"/>
  <c r="AA501" i="18"/>
  <c r="AA502" i="18"/>
  <c r="AA503" i="18"/>
  <c r="AA504" i="18"/>
  <c r="AA505" i="18"/>
  <c r="AA506" i="18"/>
  <c r="AA507" i="18"/>
  <c r="AA508" i="18"/>
  <c r="AA509" i="18"/>
  <c r="AA510" i="18"/>
  <c r="AA511" i="18"/>
  <c r="AA512" i="18"/>
  <c r="AA513" i="18"/>
  <c r="AA514" i="18"/>
  <c r="AA515" i="18"/>
  <c r="AA516" i="18"/>
  <c r="AA517" i="18"/>
  <c r="AA518" i="18"/>
  <c r="AA519" i="18"/>
  <c r="AA520" i="18"/>
  <c r="AA521" i="18"/>
  <c r="AA522" i="18"/>
  <c r="AA523" i="18"/>
  <c r="AA524" i="18"/>
  <c r="AA525" i="18"/>
  <c r="AA526" i="18"/>
  <c r="AA527" i="18"/>
  <c r="AA528" i="18"/>
  <c r="AA529" i="18"/>
  <c r="AA530" i="18"/>
  <c r="AA531" i="18"/>
  <c r="AA532" i="18"/>
  <c r="AA533" i="18"/>
  <c r="AA534" i="18"/>
  <c r="AA535" i="18"/>
  <c r="AA536" i="18"/>
  <c r="AA537" i="18"/>
  <c r="AA538" i="18"/>
  <c r="AA539" i="18"/>
  <c r="AA540" i="18"/>
  <c r="AA541" i="18"/>
  <c r="AA542" i="18"/>
  <c r="AA543" i="18"/>
  <c r="AA544" i="18"/>
  <c r="AA545" i="18"/>
  <c r="AA546" i="18"/>
  <c r="AA547" i="18"/>
  <c r="AA548" i="18"/>
  <c r="AA549" i="18"/>
  <c r="AA550" i="18"/>
  <c r="AA551" i="18"/>
  <c r="AA552" i="18"/>
  <c r="AA553" i="18"/>
  <c r="AA554" i="18"/>
  <c r="AA555" i="18"/>
  <c r="AA556" i="18"/>
  <c r="AA557" i="18"/>
  <c r="AA558" i="18"/>
  <c r="AA559" i="18"/>
  <c r="AA560" i="18"/>
  <c r="AA561" i="18"/>
  <c r="AA562" i="18"/>
  <c r="AA563" i="18"/>
  <c r="AA564" i="18"/>
  <c r="AA565" i="18"/>
  <c r="AA566" i="18"/>
  <c r="AA567" i="18"/>
  <c r="AA568" i="18"/>
  <c r="AA569" i="18"/>
  <c r="AA570" i="18"/>
  <c r="AA571" i="18"/>
  <c r="AA572" i="18"/>
  <c r="AA573" i="18"/>
  <c r="AA574" i="18"/>
  <c r="AA575" i="18"/>
  <c r="AA576" i="18"/>
  <c r="AA577" i="18"/>
  <c r="AA578" i="18"/>
  <c r="AA579" i="18"/>
  <c r="AA580" i="18"/>
  <c r="AA581" i="18"/>
  <c r="AA582" i="18"/>
  <c r="AA583" i="18"/>
  <c r="AA584" i="18"/>
  <c r="AA585" i="18"/>
  <c r="AA586" i="18"/>
  <c r="AA587" i="18"/>
  <c r="AA588" i="18"/>
  <c r="AA589" i="18"/>
  <c r="AA590" i="18"/>
  <c r="AA591" i="18"/>
  <c r="AA592" i="18"/>
  <c r="AA593" i="18"/>
  <c r="AA594" i="18"/>
  <c r="AA595" i="18"/>
  <c r="AA596" i="18"/>
  <c r="AA597" i="18"/>
  <c r="AA598" i="18"/>
  <c r="AA599" i="18"/>
  <c r="AA600" i="18"/>
  <c r="AA601" i="18"/>
  <c r="AA602" i="18"/>
  <c r="AA603" i="18"/>
  <c r="AA604" i="18"/>
  <c r="AA605" i="18"/>
  <c r="AA606" i="18"/>
  <c r="AA607" i="18"/>
  <c r="AA608" i="18"/>
  <c r="AA609" i="18"/>
  <c r="AA610" i="18"/>
  <c r="AA611" i="18"/>
  <c r="AA612" i="18"/>
  <c r="AA613" i="18"/>
  <c r="AA614" i="18"/>
  <c r="AA615" i="18"/>
  <c r="AA616" i="18"/>
  <c r="AA617" i="18"/>
  <c r="AA618" i="18"/>
  <c r="AA619" i="18"/>
  <c r="AA620" i="18"/>
  <c r="AA621" i="18"/>
  <c r="AA622" i="18"/>
  <c r="AA623" i="18"/>
  <c r="AA624" i="18"/>
  <c r="AA625" i="18"/>
  <c r="AA626" i="18"/>
  <c r="AA627" i="18"/>
  <c r="AA628" i="18"/>
  <c r="AA629" i="18"/>
  <c r="AA630" i="18"/>
  <c r="AA631" i="18"/>
  <c r="AA632" i="18"/>
  <c r="AA633" i="18"/>
  <c r="AA634" i="18"/>
  <c r="AA635" i="18"/>
  <c r="AA636" i="18"/>
  <c r="AA637" i="18"/>
  <c r="AA638" i="18"/>
  <c r="AA639" i="18"/>
  <c r="AA640" i="18"/>
  <c r="Y12" i="18"/>
  <c r="Y13" i="18"/>
  <c r="Y14" i="18"/>
  <c r="Y15" i="18"/>
  <c r="Y16" i="18"/>
  <c r="Y17" i="18"/>
  <c r="Y19" i="18"/>
  <c r="Y29" i="18"/>
  <c r="Y30" i="18"/>
  <c r="AB30" i="18" s="1"/>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AB86" i="18" s="1"/>
  <c r="Y87" i="18"/>
  <c r="Y88" i="18"/>
  <c r="Y89" i="18"/>
  <c r="Y90" i="18"/>
  <c r="Y91" i="18"/>
  <c r="Y92" i="18"/>
  <c r="Y93" i="18"/>
  <c r="Y94" i="18"/>
  <c r="Y95" i="18"/>
  <c r="Y96" i="18"/>
  <c r="Y97" i="18"/>
  <c r="Y98" i="18"/>
  <c r="Y99" i="18"/>
  <c r="Y100" i="18"/>
  <c r="Y101" i="18"/>
  <c r="Y102" i="18"/>
  <c r="Y103" i="18"/>
  <c r="Y104" i="18"/>
  <c r="Y105" i="18"/>
  <c r="Y106" i="18"/>
  <c r="Y107" i="18"/>
  <c r="Y108" i="18"/>
  <c r="Y109" i="18"/>
  <c r="Y110" i="18"/>
  <c r="Y111" i="18"/>
  <c r="Y112" i="18"/>
  <c r="Y113" i="18"/>
  <c r="Y114" i="18"/>
  <c r="Y115" i="18"/>
  <c r="Y116" i="18"/>
  <c r="Y117" i="18"/>
  <c r="Y118" i="18"/>
  <c r="Y119" i="18"/>
  <c r="Y120" i="18"/>
  <c r="Y121" i="18"/>
  <c r="Y122" i="18"/>
  <c r="Y123" i="18"/>
  <c r="Y124" i="18"/>
  <c r="Y125" i="18"/>
  <c r="Y126" i="18"/>
  <c r="AB126" i="18" s="1"/>
  <c r="Y127" i="18"/>
  <c r="Y128" i="18"/>
  <c r="Y129" i="18"/>
  <c r="Y130" i="18"/>
  <c r="Y131" i="18"/>
  <c r="Y132" i="18"/>
  <c r="Y133" i="18"/>
  <c r="Y134" i="18"/>
  <c r="AB134" i="18" s="1"/>
  <c r="Y135" i="18"/>
  <c r="Y136" i="18"/>
  <c r="Y137" i="18"/>
  <c r="Y138" i="18"/>
  <c r="Y139" i="18"/>
  <c r="Y140" i="18"/>
  <c r="Y141" i="18"/>
  <c r="Y142" i="18"/>
  <c r="Y143" i="18"/>
  <c r="Y144" i="18"/>
  <c r="Y145" i="18"/>
  <c r="Y146" i="18"/>
  <c r="Y147" i="18"/>
  <c r="Y148" i="18"/>
  <c r="Y149" i="18"/>
  <c r="Y150" i="18"/>
  <c r="Y151" i="18"/>
  <c r="Y152" i="18"/>
  <c r="Y153" i="18"/>
  <c r="Y154" i="18"/>
  <c r="Y155" i="18"/>
  <c r="Y156" i="18"/>
  <c r="Y157" i="18"/>
  <c r="Y158" i="18"/>
  <c r="AB158" i="18" s="1"/>
  <c r="Y159" i="18"/>
  <c r="Y160" i="18"/>
  <c r="Y161" i="18"/>
  <c r="Y162" i="18"/>
  <c r="Y163" i="18"/>
  <c r="Y164" i="18"/>
  <c r="Y165" i="18"/>
  <c r="Y166" i="18"/>
  <c r="Y167" i="18"/>
  <c r="Y168" i="18"/>
  <c r="Y169" i="18"/>
  <c r="Y170" i="18"/>
  <c r="Y171" i="18"/>
  <c r="Y172" i="18"/>
  <c r="Y173" i="18"/>
  <c r="Y174" i="18"/>
  <c r="Y175" i="18"/>
  <c r="Y176" i="18"/>
  <c r="Y177" i="18"/>
  <c r="Y178" i="18"/>
  <c r="Y179" i="18"/>
  <c r="Y180" i="18"/>
  <c r="Y181" i="18"/>
  <c r="Y182" i="18"/>
  <c r="Y183" i="18"/>
  <c r="Y184" i="18"/>
  <c r="Y185" i="18"/>
  <c r="Y186" i="18"/>
  <c r="Y187" i="18"/>
  <c r="Y188" i="18"/>
  <c r="Y189" i="18"/>
  <c r="Y190" i="18"/>
  <c r="Y191" i="18"/>
  <c r="Y192" i="18"/>
  <c r="Y193" i="18"/>
  <c r="Y194" i="18"/>
  <c r="Y195" i="18"/>
  <c r="Y196" i="18"/>
  <c r="Y197" i="18"/>
  <c r="Y198" i="18"/>
  <c r="Y199" i="18"/>
  <c r="Y200" i="18"/>
  <c r="Y201" i="18"/>
  <c r="Y202" i="18"/>
  <c r="Y203" i="18"/>
  <c r="Y204" i="18"/>
  <c r="Y205" i="18"/>
  <c r="Y206" i="18"/>
  <c r="Y207" i="18"/>
  <c r="Y208" i="18"/>
  <c r="Y209" i="18"/>
  <c r="Y210" i="18"/>
  <c r="Y211" i="18"/>
  <c r="Y212" i="18"/>
  <c r="Y213" i="18"/>
  <c r="Y214" i="18"/>
  <c r="Y215" i="18"/>
  <c r="Y216" i="18"/>
  <c r="Y217" i="18"/>
  <c r="Y218" i="18"/>
  <c r="Y219" i="18"/>
  <c r="Y220" i="18"/>
  <c r="Y221" i="18"/>
  <c r="Y222" i="18"/>
  <c r="AB222" i="18" s="1"/>
  <c r="Y223" i="18"/>
  <c r="Y224" i="18"/>
  <c r="Y225" i="18"/>
  <c r="Y226" i="18"/>
  <c r="Y227" i="18"/>
  <c r="Y228" i="18"/>
  <c r="Y229" i="18"/>
  <c r="Y230" i="18"/>
  <c r="Y231" i="18"/>
  <c r="Y232" i="18"/>
  <c r="Y233" i="18"/>
  <c r="Y234" i="18"/>
  <c r="Y235" i="18"/>
  <c r="Y236" i="18"/>
  <c r="Y237" i="18"/>
  <c r="Y238" i="18"/>
  <c r="AB238" i="18" s="1"/>
  <c r="Y239" i="18"/>
  <c r="Y240" i="18"/>
  <c r="Y241" i="18"/>
  <c r="Y242" i="18"/>
  <c r="Y243" i="18"/>
  <c r="Y244" i="18"/>
  <c r="Y245" i="18"/>
  <c r="AB245" i="18" s="1"/>
  <c r="Y246" i="18"/>
  <c r="Y247" i="18"/>
  <c r="Y248" i="18"/>
  <c r="Y249" i="18"/>
  <c r="Y250" i="18"/>
  <c r="Y251" i="18"/>
  <c r="Y252" i="18"/>
  <c r="Y253" i="18"/>
  <c r="AB253" i="18" s="1"/>
  <c r="Y254" i="18"/>
  <c r="Y255" i="18"/>
  <c r="Y256" i="18"/>
  <c r="Y257" i="18"/>
  <c r="Y258" i="18"/>
  <c r="Y259" i="18"/>
  <c r="Y260" i="18"/>
  <c r="Y261" i="18"/>
  <c r="Y262" i="18"/>
  <c r="Y263" i="18"/>
  <c r="Y264" i="18"/>
  <c r="Y265" i="18"/>
  <c r="Y266" i="18"/>
  <c r="Y267" i="18"/>
  <c r="Y268" i="18"/>
  <c r="Y269" i="18"/>
  <c r="AB269" i="18" s="1"/>
  <c r="Y270" i="18"/>
  <c r="Y271" i="18"/>
  <c r="Y272" i="18"/>
  <c r="Y273" i="18"/>
  <c r="Y274" i="18"/>
  <c r="Y275" i="18"/>
  <c r="Y276" i="18"/>
  <c r="Y277" i="18"/>
  <c r="Y278" i="18"/>
  <c r="AB278" i="18" s="1"/>
  <c r="Y279" i="18"/>
  <c r="Y280" i="18"/>
  <c r="Y281" i="18"/>
  <c r="Y282" i="18"/>
  <c r="Y283" i="18"/>
  <c r="Y284" i="18"/>
  <c r="Y285" i="18"/>
  <c r="AB285" i="18" s="1"/>
  <c r="Y286" i="18"/>
  <c r="Y287" i="18"/>
  <c r="Y288" i="18"/>
  <c r="Y289" i="18"/>
  <c r="Y290" i="18"/>
  <c r="Y291" i="18"/>
  <c r="Y292" i="18"/>
  <c r="Y293" i="18"/>
  <c r="AB293" i="18" s="1"/>
  <c r="Y294" i="18"/>
  <c r="Y295" i="18"/>
  <c r="Y296" i="18"/>
  <c r="Y297" i="18"/>
  <c r="Y298" i="18"/>
  <c r="Y299" i="18"/>
  <c r="Y300" i="18"/>
  <c r="Y301" i="18"/>
  <c r="AB301" i="18" s="1"/>
  <c r="Y302" i="18"/>
  <c r="Y303" i="18"/>
  <c r="Y304" i="18"/>
  <c r="Y305" i="18"/>
  <c r="Y306" i="18"/>
  <c r="Y307" i="18"/>
  <c r="Y308" i="18"/>
  <c r="Y309" i="18"/>
  <c r="AB309" i="18" s="1"/>
  <c r="Y310" i="18"/>
  <c r="Y311" i="18"/>
  <c r="Y312" i="18"/>
  <c r="Y313" i="18"/>
  <c r="Y314" i="18"/>
  <c r="Y315" i="18"/>
  <c r="Y316" i="18"/>
  <c r="Y317" i="18"/>
  <c r="AB317" i="18" s="1"/>
  <c r="Y318" i="18"/>
  <c r="Y319" i="18"/>
  <c r="Y320" i="18"/>
  <c r="Y321" i="18"/>
  <c r="Y322" i="18"/>
  <c r="Y323" i="18"/>
  <c r="Y324" i="18"/>
  <c r="Y325" i="18"/>
  <c r="AB325" i="18" s="1"/>
  <c r="Y326" i="18"/>
  <c r="Y327" i="18"/>
  <c r="Y328" i="18"/>
  <c r="Y329" i="18"/>
  <c r="Y330" i="18"/>
  <c r="Y331" i="18"/>
  <c r="Y332" i="18"/>
  <c r="Y333" i="18"/>
  <c r="AB333" i="18" s="1"/>
  <c r="Y334" i="18"/>
  <c r="Y335" i="18"/>
  <c r="Y336" i="18"/>
  <c r="Y337" i="18"/>
  <c r="Y338" i="18"/>
  <c r="Y339" i="18"/>
  <c r="Y340" i="18"/>
  <c r="Y341" i="18"/>
  <c r="AB341" i="18" s="1"/>
  <c r="Y342" i="18"/>
  <c r="AB342" i="18" s="1"/>
  <c r="Y343" i="18"/>
  <c r="Y344" i="18"/>
  <c r="Y345" i="18"/>
  <c r="Y346" i="18"/>
  <c r="Y347" i="18"/>
  <c r="Y348" i="18"/>
  <c r="Y349" i="18"/>
  <c r="AB349" i="18" s="1"/>
  <c r="Y350" i="18"/>
  <c r="Y351" i="18"/>
  <c r="Y352" i="18"/>
  <c r="Y353" i="18"/>
  <c r="Y354" i="18"/>
  <c r="Y355" i="18"/>
  <c r="Y356" i="18"/>
  <c r="Y357" i="18"/>
  <c r="AB357" i="18" s="1"/>
  <c r="Y358" i="18"/>
  <c r="Y359" i="18"/>
  <c r="Y360" i="18"/>
  <c r="Y361" i="18"/>
  <c r="Y362" i="18"/>
  <c r="Y363" i="18"/>
  <c r="Y364" i="18"/>
  <c r="Y365" i="18"/>
  <c r="AB365" i="18" s="1"/>
  <c r="Y366" i="18"/>
  <c r="Y367" i="18"/>
  <c r="Y368" i="18"/>
  <c r="Y369" i="18"/>
  <c r="Y370" i="18"/>
  <c r="Y371" i="18"/>
  <c r="Y372" i="18"/>
  <c r="Y373" i="18"/>
  <c r="AB373" i="18" s="1"/>
  <c r="Y374" i="18"/>
  <c r="Y375" i="18"/>
  <c r="Y376" i="18"/>
  <c r="Y377" i="18"/>
  <c r="Y378" i="18"/>
  <c r="Y379" i="18"/>
  <c r="Y380" i="18"/>
  <c r="Y381" i="18"/>
  <c r="AB381" i="18" s="1"/>
  <c r="Y382" i="18"/>
  <c r="AB382" i="18" s="1"/>
  <c r="Y383" i="18"/>
  <c r="Y384" i="18"/>
  <c r="Y385" i="18"/>
  <c r="Y386" i="18"/>
  <c r="Y387" i="18"/>
  <c r="Y388" i="18"/>
  <c r="Y389" i="18"/>
  <c r="AB389" i="18" s="1"/>
  <c r="Y390" i="18"/>
  <c r="AB390" i="18" s="1"/>
  <c r="Y391" i="18"/>
  <c r="Y392" i="18"/>
  <c r="Y393" i="18"/>
  <c r="Y394" i="18"/>
  <c r="Y395" i="18"/>
  <c r="Y396" i="18"/>
  <c r="Y397" i="18"/>
  <c r="AB397" i="18" s="1"/>
  <c r="Y398" i="18"/>
  <c r="Y399" i="18"/>
  <c r="Y400" i="18"/>
  <c r="Y401" i="18"/>
  <c r="Y402" i="18"/>
  <c r="Y403" i="18"/>
  <c r="Y404" i="18"/>
  <c r="Y405" i="18"/>
  <c r="AB405" i="18" s="1"/>
  <c r="Y406" i="18"/>
  <c r="Y407" i="18"/>
  <c r="Y408" i="18"/>
  <c r="Y409" i="18"/>
  <c r="Y410" i="18"/>
  <c r="Y411" i="18"/>
  <c r="Y412" i="18"/>
  <c r="Y413" i="18"/>
  <c r="AB413" i="18" s="1"/>
  <c r="Y414" i="18"/>
  <c r="Y415" i="18"/>
  <c r="Y416" i="18"/>
  <c r="Y417" i="18"/>
  <c r="Y418" i="18"/>
  <c r="Y419" i="18"/>
  <c r="Y420" i="18"/>
  <c r="Y421" i="18"/>
  <c r="AB421" i="18" s="1"/>
  <c r="Y422" i="18"/>
  <c r="Y423" i="18"/>
  <c r="Y424" i="18"/>
  <c r="Y425" i="18"/>
  <c r="Y426" i="18"/>
  <c r="Y427" i="18"/>
  <c r="Y428" i="18"/>
  <c r="Y429" i="18"/>
  <c r="AB429" i="18" s="1"/>
  <c r="Y430" i="18"/>
  <c r="Y431" i="18"/>
  <c r="Y432" i="18"/>
  <c r="Y433" i="18"/>
  <c r="Y434" i="18"/>
  <c r="Y435" i="18"/>
  <c r="Y436" i="18"/>
  <c r="Y437" i="18"/>
  <c r="AB437" i="18" s="1"/>
  <c r="Y438" i="18"/>
  <c r="Y439" i="18"/>
  <c r="Y440" i="18"/>
  <c r="Y441" i="18"/>
  <c r="Y442" i="18"/>
  <c r="Y443" i="18"/>
  <c r="Y444" i="18"/>
  <c r="Y445" i="18"/>
  <c r="AB445" i="18" s="1"/>
  <c r="Y446" i="18"/>
  <c r="Y447" i="18"/>
  <c r="Y448" i="18"/>
  <c r="Y449" i="18"/>
  <c r="Y450" i="18"/>
  <c r="Y451" i="18"/>
  <c r="Y452" i="18"/>
  <c r="Y453" i="18"/>
  <c r="AB453" i="18" s="1"/>
  <c r="Y454" i="18"/>
  <c r="Y455" i="18"/>
  <c r="Y456" i="18"/>
  <c r="Y457" i="18"/>
  <c r="Y458" i="18"/>
  <c r="Y459" i="18"/>
  <c r="Y460" i="18"/>
  <c r="Y461" i="18"/>
  <c r="AB461" i="18" s="1"/>
  <c r="Y462" i="18"/>
  <c r="Y463" i="18"/>
  <c r="Y464" i="18"/>
  <c r="Y465" i="18"/>
  <c r="Y466" i="18"/>
  <c r="Y467" i="18"/>
  <c r="Y468" i="18"/>
  <c r="Y469" i="18"/>
  <c r="AB469" i="18" s="1"/>
  <c r="Y470" i="18"/>
  <c r="Y471" i="18"/>
  <c r="Y472" i="18"/>
  <c r="Y473" i="18"/>
  <c r="Y474" i="18"/>
  <c r="Y475" i="18"/>
  <c r="Y476" i="18"/>
  <c r="Y477" i="18"/>
  <c r="AB477" i="18" s="1"/>
  <c r="Y478" i="18"/>
  <c r="Y479" i="18"/>
  <c r="Y480" i="18"/>
  <c r="Y481" i="18"/>
  <c r="Y482" i="18"/>
  <c r="Y483" i="18"/>
  <c r="Y484" i="18"/>
  <c r="Y485" i="18"/>
  <c r="AB485" i="18" s="1"/>
  <c r="Y486" i="18"/>
  <c r="Y487" i="18"/>
  <c r="Y488" i="18"/>
  <c r="Y489" i="18"/>
  <c r="Y490" i="18"/>
  <c r="Y491" i="18"/>
  <c r="Y492" i="18"/>
  <c r="Y493" i="18"/>
  <c r="AB493" i="18" s="1"/>
  <c r="Y494" i="18"/>
  <c r="Y495" i="18"/>
  <c r="Y496" i="18"/>
  <c r="Y497" i="18"/>
  <c r="Y498" i="18"/>
  <c r="Y499" i="18"/>
  <c r="Y500" i="18"/>
  <c r="Y501" i="18"/>
  <c r="AB501" i="18" s="1"/>
  <c r="Y502" i="18"/>
  <c r="Y503" i="18"/>
  <c r="Y504" i="18"/>
  <c r="Y505" i="18"/>
  <c r="Y506" i="18"/>
  <c r="Y507" i="18"/>
  <c r="Y508" i="18"/>
  <c r="Y509" i="18"/>
  <c r="AB509" i="18" s="1"/>
  <c r="Y510" i="18"/>
  <c r="Y511" i="18"/>
  <c r="Y512" i="18"/>
  <c r="Y513" i="18"/>
  <c r="Y514" i="18"/>
  <c r="Y515" i="18"/>
  <c r="Y516" i="18"/>
  <c r="Y517" i="18"/>
  <c r="AB517" i="18" s="1"/>
  <c r="Y518" i="18"/>
  <c r="Y519" i="18"/>
  <c r="Y520" i="18"/>
  <c r="Y521" i="18"/>
  <c r="Y522" i="18"/>
  <c r="Y523" i="18"/>
  <c r="Y524" i="18"/>
  <c r="Y525" i="18"/>
  <c r="AB525" i="18" s="1"/>
  <c r="Y526" i="18"/>
  <c r="Y527" i="18"/>
  <c r="Y528" i="18"/>
  <c r="Y529" i="18"/>
  <c r="Y530" i="18"/>
  <c r="Y531" i="18"/>
  <c r="Y532" i="18"/>
  <c r="Y533" i="18"/>
  <c r="AB533" i="18" s="1"/>
  <c r="Y534" i="18"/>
  <c r="Y535" i="18"/>
  <c r="Y536" i="18"/>
  <c r="Y537" i="18"/>
  <c r="Y538" i="18"/>
  <c r="Y539" i="18"/>
  <c r="Y540" i="18"/>
  <c r="Y541" i="18"/>
  <c r="AB541" i="18" s="1"/>
  <c r="Y542" i="18"/>
  <c r="Y543" i="18"/>
  <c r="Y544" i="18"/>
  <c r="Y545" i="18"/>
  <c r="Y546" i="18"/>
  <c r="Y547" i="18"/>
  <c r="Y548" i="18"/>
  <c r="Y549" i="18"/>
  <c r="AB549" i="18" s="1"/>
  <c r="Y550" i="18"/>
  <c r="Y551" i="18"/>
  <c r="Y552" i="18"/>
  <c r="Y553" i="18"/>
  <c r="Y554" i="18"/>
  <c r="Y555" i="18"/>
  <c r="Y556" i="18"/>
  <c r="Y557" i="18"/>
  <c r="AB557" i="18" s="1"/>
  <c r="Y558" i="18"/>
  <c r="AB558" i="18" s="1"/>
  <c r="Y559" i="18"/>
  <c r="Y560" i="18"/>
  <c r="Y561" i="18"/>
  <c r="Y562" i="18"/>
  <c r="Y563" i="18"/>
  <c r="Y564" i="18"/>
  <c r="Y565" i="18"/>
  <c r="AB565" i="18" s="1"/>
  <c r="Y566" i="18"/>
  <c r="Y567" i="18"/>
  <c r="Y568" i="18"/>
  <c r="Y569" i="18"/>
  <c r="Y570" i="18"/>
  <c r="Y571" i="18"/>
  <c r="Y572" i="18"/>
  <c r="Y573" i="18"/>
  <c r="AB573" i="18" s="1"/>
  <c r="Y574" i="18"/>
  <c r="Y575" i="18"/>
  <c r="Y576" i="18"/>
  <c r="Y577" i="18"/>
  <c r="Y578" i="18"/>
  <c r="Y579" i="18"/>
  <c r="Y580" i="18"/>
  <c r="Y581" i="18"/>
  <c r="AB581" i="18" s="1"/>
  <c r="Y582" i="18"/>
  <c r="Y583" i="18"/>
  <c r="Y584" i="18"/>
  <c r="Y585" i="18"/>
  <c r="Y586" i="18"/>
  <c r="Y587" i="18"/>
  <c r="Y588" i="18"/>
  <c r="Y589" i="18"/>
  <c r="AB589" i="18" s="1"/>
  <c r="Y590" i="18"/>
  <c r="Y591" i="18"/>
  <c r="Y592" i="18"/>
  <c r="Y593" i="18"/>
  <c r="Y594" i="18"/>
  <c r="Y595" i="18"/>
  <c r="Y596" i="18"/>
  <c r="Y597" i="18"/>
  <c r="AB597" i="18" s="1"/>
  <c r="Y598" i="18"/>
  <c r="AB598" i="18" s="1"/>
  <c r="Y599" i="18"/>
  <c r="Y600" i="18"/>
  <c r="Y601" i="18"/>
  <c r="Y602" i="18"/>
  <c r="Y603" i="18"/>
  <c r="Y604" i="18"/>
  <c r="Y605" i="18"/>
  <c r="AB605" i="18" s="1"/>
  <c r="Y606" i="18"/>
  <c r="Y607" i="18"/>
  <c r="Y608" i="18"/>
  <c r="Y609" i="18"/>
  <c r="Y610" i="18"/>
  <c r="Y611" i="18"/>
  <c r="Y612" i="18"/>
  <c r="Y613" i="18"/>
  <c r="AB613" i="18" s="1"/>
  <c r="Y614" i="18"/>
  <c r="Y615" i="18"/>
  <c r="Y616" i="18"/>
  <c r="Y617" i="18"/>
  <c r="Y618" i="18"/>
  <c r="Y619" i="18"/>
  <c r="Y620" i="18"/>
  <c r="Y621" i="18"/>
  <c r="AB621" i="18" s="1"/>
  <c r="Y622" i="18"/>
  <c r="Y623" i="18"/>
  <c r="Y624" i="18"/>
  <c r="Y625" i="18"/>
  <c r="Y626" i="18"/>
  <c r="Y627" i="18"/>
  <c r="Y628" i="18"/>
  <c r="Y629" i="18"/>
  <c r="AB629" i="18" s="1"/>
  <c r="Y630" i="18"/>
  <c r="Y631" i="18"/>
  <c r="Y632" i="18"/>
  <c r="Y633" i="18"/>
  <c r="Y634" i="18"/>
  <c r="Y635" i="18"/>
  <c r="Y636" i="18"/>
  <c r="Y637" i="18"/>
  <c r="AB637" i="18" s="1"/>
  <c r="Y638" i="18"/>
  <c r="Y639" i="18"/>
  <c r="Y640" i="18"/>
  <c r="Y11" i="18"/>
  <c r="AB46" i="18" l="1"/>
  <c r="AJ23" i="18"/>
  <c r="AH24" i="18"/>
  <c r="AB638" i="18"/>
  <c r="AB630" i="18"/>
  <c r="AB606" i="18"/>
  <c r="AB622" i="18"/>
  <c r="AB614" i="18"/>
  <c r="AJ606" i="18"/>
  <c r="AH607" i="18"/>
  <c r="AJ607" i="18" s="1"/>
  <c r="AB590" i="18"/>
  <c r="AJ597" i="18"/>
  <c r="AH598" i="18"/>
  <c r="AJ598" i="18" s="1"/>
  <c r="AB574" i="18"/>
  <c r="AB582" i="18"/>
  <c r="AB566" i="18"/>
  <c r="AB534" i="18"/>
  <c r="AB550" i="18"/>
  <c r="AB542" i="18"/>
  <c r="AJ534" i="18"/>
  <c r="AH535" i="18"/>
  <c r="AJ535" i="18" s="1"/>
  <c r="AB518" i="18"/>
  <c r="AB526" i="18"/>
  <c r="AJ525" i="18"/>
  <c r="AH526" i="18"/>
  <c r="AJ526" i="18" s="1"/>
  <c r="AB502" i="18"/>
  <c r="AB510" i="18"/>
  <c r="AB486" i="18"/>
  <c r="AB494" i="18"/>
  <c r="AB462" i="18"/>
  <c r="AB478" i="18"/>
  <c r="AB470" i="18"/>
  <c r="AJ462" i="18"/>
  <c r="AH463" i="18"/>
  <c r="AJ463" i="18" s="1"/>
  <c r="AB446" i="18"/>
  <c r="AB454" i="18"/>
  <c r="AJ453" i="18"/>
  <c r="AH454" i="18"/>
  <c r="AJ454" i="18" s="1"/>
  <c r="AB430" i="18"/>
  <c r="AB438" i="18"/>
  <c r="AB414" i="18"/>
  <c r="AB422" i="18"/>
  <c r="AB406" i="18"/>
  <c r="AB398" i="18"/>
  <c r="AJ390" i="18"/>
  <c r="AH391" i="18"/>
  <c r="AJ391" i="18" s="1"/>
  <c r="AJ381" i="18"/>
  <c r="AH382" i="18"/>
  <c r="AJ382" i="18" s="1"/>
  <c r="AB366" i="18"/>
  <c r="AB374" i="18"/>
  <c r="AB350" i="18"/>
  <c r="AB358" i="18"/>
  <c r="AB318" i="18"/>
  <c r="AB334" i="18"/>
  <c r="AB326" i="18"/>
  <c r="AG327" i="18"/>
  <c r="AI327" i="18" s="1"/>
  <c r="AJ318" i="18"/>
  <c r="AH319" i="18"/>
  <c r="AJ319" i="18" s="1"/>
  <c r="AB302" i="18"/>
  <c r="AB310" i="18"/>
  <c r="AJ309" i="18"/>
  <c r="AH310" i="18"/>
  <c r="AJ310" i="18" s="1"/>
  <c r="AB286" i="18"/>
  <c r="AB294" i="18"/>
  <c r="AB277" i="18"/>
  <c r="AB262" i="18"/>
  <c r="AB270" i="18"/>
  <c r="AB246" i="18"/>
  <c r="AH246" i="18" s="1"/>
  <c r="AJ246" i="18" s="1"/>
  <c r="AB254" i="18"/>
  <c r="AB261" i="18"/>
  <c r="AH247" i="18"/>
  <c r="AJ247" i="18" s="1"/>
  <c r="AB230" i="18"/>
  <c r="AB214" i="18"/>
  <c r="AB196" i="18"/>
  <c r="AB206" i="18"/>
  <c r="AB198" i="18"/>
  <c r="AB190" i="18"/>
  <c r="AB182" i="18"/>
  <c r="AB166" i="18"/>
  <c r="AB174" i="18"/>
  <c r="AJ174" i="18" s="1"/>
  <c r="AB142" i="18"/>
  <c r="AB150" i="18"/>
  <c r="AB140" i="18"/>
  <c r="AB132" i="18"/>
  <c r="AB118" i="18"/>
  <c r="AB110" i="18"/>
  <c r="AI110" i="18" s="1"/>
  <c r="AK110" i="18" s="1"/>
  <c r="AB102" i="18"/>
  <c r="AH103" i="18" s="1"/>
  <c r="AJ103" i="18" s="1"/>
  <c r="AB94" i="18"/>
  <c r="AB78" i="18"/>
  <c r="AB68" i="18"/>
  <c r="AB70" i="18"/>
  <c r="AB76" i="18"/>
  <c r="AB62" i="18"/>
  <c r="AB54" i="18"/>
  <c r="AG54" i="18" s="1"/>
  <c r="AJ30" i="18"/>
  <c r="AH31" i="18"/>
  <c r="AJ31" i="18" s="1"/>
  <c r="AB38" i="18"/>
  <c r="AB640" i="18"/>
  <c r="AB632" i="18"/>
  <c r="AB624" i="18"/>
  <c r="AB616" i="18"/>
  <c r="AB626" i="18"/>
  <c r="AB594" i="18"/>
  <c r="AB578" i="18"/>
  <c r="AB554" i="18"/>
  <c r="AB546" i="18"/>
  <c r="AB522" i="18"/>
  <c r="AB514" i="18"/>
  <c r="AB506" i="18"/>
  <c r="AB498" i="18"/>
  <c r="AB490" i="18"/>
  <c r="AB482" i="18"/>
  <c r="AB474" i="18"/>
  <c r="AB466" i="18"/>
  <c r="AB458" i="18"/>
  <c r="AB450" i="18"/>
  <c r="AB442" i="18"/>
  <c r="AB434" i="18"/>
  <c r="AB426" i="18"/>
  <c r="AB418" i="18"/>
  <c r="AB410" i="18"/>
  <c r="AB402" i="18"/>
  <c r="AB394" i="18"/>
  <c r="AB386" i="18"/>
  <c r="AB378" i="18"/>
  <c r="AB370" i="18"/>
  <c r="AB362" i="18"/>
  <c r="AB354" i="18"/>
  <c r="AB346" i="18"/>
  <c r="AB338" i="18"/>
  <c r="AB330" i="18"/>
  <c r="AB322" i="18"/>
  <c r="AB314" i="18"/>
  <c r="AB306" i="18"/>
  <c r="AB298" i="18"/>
  <c r="AB290" i="18"/>
  <c r="AB282" i="18"/>
  <c r="AB274" i="18"/>
  <c r="AB266" i="18"/>
  <c r="AB258" i="18"/>
  <c r="AB250" i="18"/>
  <c r="AB242" i="18"/>
  <c r="AB234" i="18"/>
  <c r="AB226" i="18"/>
  <c r="AB218" i="18"/>
  <c r="AB210" i="18"/>
  <c r="AB202" i="18"/>
  <c r="AB194" i="18"/>
  <c r="AB186" i="18"/>
  <c r="AB178" i="18"/>
  <c r="AB170" i="18"/>
  <c r="AB162" i="18"/>
  <c r="AB154" i="18"/>
  <c r="AB146" i="18"/>
  <c r="AB138" i="18"/>
  <c r="AB130" i="18"/>
  <c r="AB122" i="18"/>
  <c r="AB114" i="18"/>
  <c r="AB106" i="18"/>
  <c r="AB98" i="18"/>
  <c r="AB90" i="18"/>
  <c r="AB82" i="18"/>
  <c r="AB74" i="18"/>
  <c r="AB66" i="18"/>
  <c r="AB58" i="18"/>
  <c r="AB50" i="18"/>
  <c r="AB42" i="18"/>
  <c r="AB34" i="18"/>
  <c r="AB610" i="18"/>
  <c r="AB570" i="18"/>
  <c r="AB530" i="18"/>
  <c r="AB634" i="18"/>
  <c r="AB618" i="18"/>
  <c r="AB602" i="18"/>
  <c r="AB586" i="18"/>
  <c r="AB562" i="18"/>
  <c r="AB538" i="18"/>
  <c r="AB11" i="18"/>
  <c r="AB639" i="18"/>
  <c r="AB631" i="18"/>
  <c r="AB623" i="18"/>
  <c r="AB615" i="18"/>
  <c r="AB607" i="18"/>
  <c r="AB599" i="18"/>
  <c r="AH599" i="18" s="1"/>
  <c r="AB591" i="18"/>
  <c r="AB583" i="18"/>
  <c r="AB575" i="18"/>
  <c r="AB567" i="18"/>
  <c r="AB559" i="18"/>
  <c r="AB551" i="18"/>
  <c r="AB543" i="18"/>
  <c r="AB535" i="18"/>
  <c r="AB527" i="18"/>
  <c r="AH527" i="18" s="1"/>
  <c r="AB519" i="18"/>
  <c r="AB511" i="18"/>
  <c r="AB503" i="18"/>
  <c r="AB495" i="18"/>
  <c r="AB487" i="18"/>
  <c r="AB479" i="18"/>
  <c r="AB471" i="18"/>
  <c r="AB463" i="18"/>
  <c r="AB455" i="18"/>
  <c r="AH455" i="18" s="1"/>
  <c r="AB447" i="18"/>
  <c r="AB439" i="18"/>
  <c r="AB431" i="18"/>
  <c r="AB423" i="18"/>
  <c r="AB415" i="18"/>
  <c r="AB407" i="18"/>
  <c r="AB399" i="18"/>
  <c r="AB391" i="18"/>
  <c r="AB383" i="18"/>
  <c r="AH383" i="18" s="1"/>
  <c r="AB375" i="18"/>
  <c r="AB367" i="18"/>
  <c r="AB359" i="18"/>
  <c r="AB351" i="18"/>
  <c r="AB343" i="18"/>
  <c r="AB335" i="18"/>
  <c r="AB327" i="18"/>
  <c r="AB319" i="18"/>
  <c r="AB311" i="18"/>
  <c r="AH311" i="18" s="1"/>
  <c r="AB303" i="18"/>
  <c r="AB295" i="18"/>
  <c r="AB287" i="18"/>
  <c r="AB279" i="18"/>
  <c r="AB271" i="18"/>
  <c r="AB263" i="18"/>
  <c r="AB255" i="18"/>
  <c r="AB247" i="18"/>
  <c r="AB239" i="18"/>
  <c r="AB231" i="18"/>
  <c r="AB223" i="18"/>
  <c r="AB215" i="18"/>
  <c r="AB207" i="18"/>
  <c r="AB199" i="18"/>
  <c r="AB191" i="18"/>
  <c r="AB183" i="18"/>
  <c r="AB175" i="18"/>
  <c r="AB167" i="18"/>
  <c r="AB159" i="18"/>
  <c r="AB151" i="18"/>
  <c r="AB143" i="18"/>
  <c r="AB135" i="18"/>
  <c r="AB127" i="18"/>
  <c r="AB119" i="18"/>
  <c r="AB111" i="18"/>
  <c r="AB103" i="18"/>
  <c r="AB95" i="18"/>
  <c r="AB87" i="18"/>
  <c r="AB79" i="18"/>
  <c r="AB71" i="18"/>
  <c r="AB63" i="18"/>
  <c r="AB55" i="18"/>
  <c r="AB47" i="18"/>
  <c r="AB39" i="18"/>
  <c r="AH39" i="18" s="1"/>
  <c r="AB31" i="18"/>
  <c r="AB524" i="18"/>
  <c r="AB516" i="18"/>
  <c r="AB460" i="18"/>
  <c r="AB268" i="18"/>
  <c r="AB260" i="18"/>
  <c r="AB204" i="18"/>
  <c r="AB588" i="18"/>
  <c r="AB580" i="18"/>
  <c r="AB452" i="18"/>
  <c r="AB396" i="18"/>
  <c r="AB388" i="18"/>
  <c r="AB332" i="18"/>
  <c r="AB324" i="18"/>
  <c r="AB205" i="18"/>
  <c r="AB165" i="18"/>
  <c r="AB117" i="18"/>
  <c r="AB77" i="18"/>
  <c r="AB636" i="18"/>
  <c r="AB628" i="18"/>
  <c r="AB620" i="18"/>
  <c r="AB612" i="18"/>
  <c r="AB604" i="18"/>
  <c r="AB596" i="18"/>
  <c r="AB572" i="18"/>
  <c r="AB564" i="18"/>
  <c r="AB556" i="18"/>
  <c r="AB548" i="18"/>
  <c r="AB540" i="18"/>
  <c r="AB532" i="18"/>
  <c r="AB508" i="18"/>
  <c r="AB500" i="18"/>
  <c r="AB492" i="18"/>
  <c r="AB484" i="18"/>
  <c r="AB476" i="18"/>
  <c r="AB468" i="18"/>
  <c r="AB444" i="18"/>
  <c r="AB436" i="18"/>
  <c r="AB428" i="18"/>
  <c r="AB420" i="18"/>
  <c r="AB412" i="18"/>
  <c r="AB404" i="18"/>
  <c r="AB380" i="18"/>
  <c r="AB372" i="18"/>
  <c r="AB364" i="18"/>
  <c r="AB356" i="18"/>
  <c r="AB348" i="18"/>
  <c r="AB340" i="18"/>
  <c r="AB316" i="18"/>
  <c r="AB308" i="18"/>
  <c r="AB300" i="18"/>
  <c r="AB292" i="18"/>
  <c r="AB284" i="18"/>
  <c r="AB276" i="18"/>
  <c r="AB252" i="18"/>
  <c r="AB244" i="18"/>
  <c r="AB236" i="18"/>
  <c r="AB228" i="18"/>
  <c r="AB220" i="18"/>
  <c r="AB212" i="18"/>
  <c r="AB188" i="18"/>
  <c r="AB180" i="18"/>
  <c r="AB172" i="18"/>
  <c r="AB164" i="18"/>
  <c r="AB156" i="18"/>
  <c r="AB148" i="18"/>
  <c r="AB124" i="18"/>
  <c r="AB116" i="18"/>
  <c r="AB108" i="18"/>
  <c r="AB100" i="18"/>
  <c r="AB92" i="18"/>
  <c r="AB84" i="18"/>
  <c r="AB60" i="18"/>
  <c r="AB52" i="18"/>
  <c r="AB44" i="18"/>
  <c r="AB36" i="18"/>
  <c r="AB213" i="18"/>
  <c r="AB173" i="18"/>
  <c r="AB125" i="18"/>
  <c r="AB85" i="18"/>
  <c r="AB45" i="18"/>
  <c r="AB635" i="18"/>
  <c r="AB627" i="18"/>
  <c r="AB619" i="18"/>
  <c r="AB611" i="18"/>
  <c r="AB603" i="18"/>
  <c r="AB595" i="18"/>
  <c r="AB587" i="18"/>
  <c r="AB579" i="18"/>
  <c r="AB571" i="18"/>
  <c r="AB563" i="18"/>
  <c r="AB555" i="18"/>
  <c r="AB547" i="18"/>
  <c r="AB539" i="18"/>
  <c r="AB531" i="18"/>
  <c r="AB523" i="18"/>
  <c r="AB515" i="18"/>
  <c r="AB507" i="18"/>
  <c r="AB499" i="18"/>
  <c r="AB491" i="18"/>
  <c r="AB483" i="18"/>
  <c r="AB475" i="18"/>
  <c r="AB467" i="18"/>
  <c r="AB459" i="18"/>
  <c r="AB451" i="18"/>
  <c r="AB443" i="18"/>
  <c r="AB435" i="18"/>
  <c r="AB427" i="18"/>
  <c r="AB419" i="18"/>
  <c r="AB411" i="18"/>
  <c r="AB403" i="18"/>
  <c r="AB395" i="18"/>
  <c r="AB387" i="18"/>
  <c r="AB379" i="18"/>
  <c r="AB371" i="18"/>
  <c r="AB363" i="18"/>
  <c r="AB355" i="18"/>
  <c r="AB347" i="18"/>
  <c r="AB339" i="18"/>
  <c r="AB331" i="18"/>
  <c r="AB323" i="18"/>
  <c r="AB315" i="18"/>
  <c r="AB307" i="18"/>
  <c r="AB299" i="18"/>
  <c r="AB291" i="18"/>
  <c r="AB283" i="18"/>
  <c r="AB275" i="18"/>
  <c r="AB267" i="18"/>
  <c r="AB259" i="18"/>
  <c r="AB251" i="18"/>
  <c r="AB243" i="18"/>
  <c r="AB235" i="18"/>
  <c r="AB227" i="18"/>
  <c r="AB219" i="18"/>
  <c r="AB211" i="18"/>
  <c r="AB203" i="18"/>
  <c r="AB195" i="18"/>
  <c r="AB187" i="18"/>
  <c r="AB179" i="18"/>
  <c r="AB171" i="18"/>
  <c r="AB163" i="18"/>
  <c r="AB155" i="18"/>
  <c r="AB147" i="18"/>
  <c r="AB139" i="18"/>
  <c r="AB131" i="18"/>
  <c r="AB123" i="18"/>
  <c r="AB115" i="18"/>
  <c r="AB107" i="18"/>
  <c r="AB99" i="18"/>
  <c r="AB91" i="18"/>
  <c r="AB83" i="18"/>
  <c r="AB75" i="18"/>
  <c r="AB67" i="18"/>
  <c r="AB59" i="18"/>
  <c r="AB51" i="18"/>
  <c r="AB43" i="18"/>
  <c r="AB35" i="18"/>
  <c r="AB19" i="18"/>
  <c r="AB229" i="18"/>
  <c r="AB189" i="18"/>
  <c r="AB141" i="18"/>
  <c r="AB101" i="18"/>
  <c r="AB61" i="18"/>
  <c r="AB29" i="18"/>
  <c r="AB237" i="18"/>
  <c r="AH237" i="18" s="1"/>
  <c r="AB197" i="18"/>
  <c r="AB157" i="18"/>
  <c r="AB133" i="18"/>
  <c r="AB93" i="18"/>
  <c r="AB53" i="18"/>
  <c r="AB221" i="18"/>
  <c r="AB181" i="18"/>
  <c r="AB149" i="18"/>
  <c r="AB109" i="18"/>
  <c r="AB69" i="18"/>
  <c r="AB37" i="18"/>
  <c r="AB633" i="18"/>
  <c r="AB625" i="18"/>
  <c r="AB617" i="18"/>
  <c r="AB609" i="18"/>
  <c r="AB601" i="18"/>
  <c r="AB593" i="18"/>
  <c r="AB585" i="18"/>
  <c r="AB577" i="18"/>
  <c r="AB569" i="18"/>
  <c r="AB561" i="18"/>
  <c r="AB553" i="18"/>
  <c r="AB545" i="18"/>
  <c r="AB537" i="18"/>
  <c r="AB529" i="18"/>
  <c r="AB521" i="18"/>
  <c r="AB513" i="18"/>
  <c r="AB505" i="18"/>
  <c r="AB497" i="18"/>
  <c r="AB489" i="18"/>
  <c r="AB481" i="18"/>
  <c r="AB473" i="18"/>
  <c r="AB465" i="18"/>
  <c r="AB457" i="18"/>
  <c r="AB449" i="18"/>
  <c r="AB441" i="18"/>
  <c r="AB433" i="18"/>
  <c r="AB425" i="18"/>
  <c r="AB417" i="18"/>
  <c r="AB409" i="18"/>
  <c r="AB401" i="18"/>
  <c r="AB393" i="18"/>
  <c r="AB385" i="18"/>
  <c r="AB377" i="18"/>
  <c r="AB369" i="18"/>
  <c r="AB361" i="18"/>
  <c r="AB353" i="18"/>
  <c r="AB345" i="18"/>
  <c r="AB337" i="18"/>
  <c r="AB329" i="18"/>
  <c r="AB321" i="18"/>
  <c r="AB313" i="18"/>
  <c r="AB305" i="18"/>
  <c r="AB297" i="18"/>
  <c r="AB289" i="18"/>
  <c r="AB281" i="18"/>
  <c r="AB273" i="18"/>
  <c r="AB265" i="18"/>
  <c r="AB257" i="18"/>
  <c r="AB249" i="18"/>
  <c r="AB241" i="18"/>
  <c r="AB233" i="18"/>
  <c r="AB225" i="18"/>
  <c r="AB217" i="18"/>
  <c r="AB209" i="18"/>
  <c r="AB201" i="18"/>
  <c r="AB193" i="18"/>
  <c r="AB185" i="18"/>
  <c r="AB177" i="18"/>
  <c r="AB169" i="18"/>
  <c r="AB161" i="18"/>
  <c r="AB153" i="18"/>
  <c r="AB145" i="18"/>
  <c r="AB137" i="18"/>
  <c r="AB129" i="18"/>
  <c r="AB121" i="18"/>
  <c r="AB113" i="18"/>
  <c r="AB105" i="18"/>
  <c r="AB97" i="18"/>
  <c r="AB89" i="18"/>
  <c r="AB81" i="18"/>
  <c r="AB73" i="18"/>
  <c r="AB65" i="18"/>
  <c r="AB57" i="18"/>
  <c r="AB49" i="18"/>
  <c r="AB41" i="18"/>
  <c r="AB33" i="18"/>
  <c r="AB17" i="18"/>
  <c r="AB608" i="18"/>
  <c r="AH608" i="18" s="1"/>
  <c r="AB600" i="18"/>
  <c r="AB592" i="18"/>
  <c r="AB584" i="18"/>
  <c r="AB576" i="18"/>
  <c r="AB568" i="18"/>
  <c r="AB560" i="18"/>
  <c r="AB552" i="18"/>
  <c r="AB544" i="18"/>
  <c r="AB536" i="18"/>
  <c r="AH536" i="18" s="1"/>
  <c r="AB528" i="18"/>
  <c r="AB520" i="18"/>
  <c r="AB512" i="18"/>
  <c r="AB504" i="18"/>
  <c r="AB496" i="18"/>
  <c r="AB488" i="18"/>
  <c r="AB480" i="18"/>
  <c r="AB472" i="18"/>
  <c r="AB464" i="18"/>
  <c r="AH464" i="18" s="1"/>
  <c r="AB456" i="18"/>
  <c r="AB448" i="18"/>
  <c r="AB440" i="18"/>
  <c r="AB432" i="18"/>
  <c r="AB424" i="18"/>
  <c r="AB416" i="18"/>
  <c r="AB408" i="18"/>
  <c r="AB400" i="18"/>
  <c r="AB392" i="18"/>
  <c r="AH392" i="18" s="1"/>
  <c r="AB384" i="18"/>
  <c r="AB376" i="18"/>
  <c r="AB368" i="18"/>
  <c r="AB360" i="18"/>
  <c r="AB352" i="18"/>
  <c r="AB344" i="18"/>
  <c r="AB336" i="18"/>
  <c r="AB328" i="18"/>
  <c r="AB320" i="18"/>
  <c r="AH320" i="18" s="1"/>
  <c r="AB312" i="18"/>
  <c r="AB304" i="18"/>
  <c r="AB296" i="18"/>
  <c r="AB288" i="18"/>
  <c r="AB280" i="18"/>
  <c r="AB272" i="18"/>
  <c r="AB264" i="18"/>
  <c r="AB256" i="18"/>
  <c r="AB248" i="18"/>
  <c r="AB240" i="18"/>
  <c r="AB232" i="18"/>
  <c r="AB224" i="18"/>
  <c r="AB216" i="18"/>
  <c r="AB208" i="18"/>
  <c r="AB200" i="18"/>
  <c r="AB192" i="18"/>
  <c r="AB184" i="18"/>
  <c r="AG184" i="18" s="1"/>
  <c r="AB176" i="18"/>
  <c r="AB168" i="18"/>
  <c r="AB160" i="18"/>
  <c r="AB152" i="18"/>
  <c r="AB144" i="18"/>
  <c r="AB136" i="18"/>
  <c r="AB128" i="18"/>
  <c r="AB120" i="18"/>
  <c r="AB112" i="18"/>
  <c r="AG112" i="18" s="1"/>
  <c r="AB104" i="18"/>
  <c r="AH104" i="18" s="1"/>
  <c r="AB96" i="18"/>
  <c r="AB88" i="18"/>
  <c r="AB80" i="18"/>
  <c r="AB72" i="18"/>
  <c r="AB64" i="18"/>
  <c r="AB56" i="18"/>
  <c r="AB48" i="18"/>
  <c r="AB40" i="18"/>
  <c r="AB32" i="18"/>
  <c r="AB16" i="18"/>
  <c r="AB15" i="18"/>
  <c r="AB14" i="18"/>
  <c r="AB13" i="18"/>
  <c r="AB12" i="18"/>
  <c r="J632" i="18"/>
  <c r="J623" i="18"/>
  <c r="J614" i="18"/>
  <c r="J605" i="18"/>
  <c r="J596" i="18"/>
  <c r="J587" i="18"/>
  <c r="J578" i="18"/>
  <c r="J569" i="18"/>
  <c r="J560" i="18"/>
  <c r="J551" i="18"/>
  <c r="J542" i="18"/>
  <c r="J533" i="18"/>
  <c r="J524" i="18"/>
  <c r="J515" i="18"/>
  <c r="J506" i="18"/>
  <c r="J497" i="18"/>
  <c r="J488" i="18"/>
  <c r="J479" i="18"/>
  <c r="J470" i="18"/>
  <c r="J461" i="18"/>
  <c r="J452" i="18"/>
  <c r="J443" i="18"/>
  <c r="J434" i="18"/>
  <c r="J425" i="18"/>
  <c r="J416" i="18"/>
  <c r="J407" i="18"/>
  <c r="J398" i="18"/>
  <c r="J389" i="18"/>
  <c r="J380" i="18"/>
  <c r="J371" i="18"/>
  <c r="J362" i="18"/>
  <c r="J353" i="18"/>
  <c r="J344" i="18"/>
  <c r="J335" i="18"/>
  <c r="J326" i="18"/>
  <c r="J317" i="18"/>
  <c r="J308" i="18"/>
  <c r="J299" i="18"/>
  <c r="J290" i="18"/>
  <c r="J281" i="18"/>
  <c r="J272" i="18"/>
  <c r="J263" i="18"/>
  <c r="J254" i="18"/>
  <c r="J245" i="18"/>
  <c r="J236" i="18"/>
  <c r="J227" i="18"/>
  <c r="J218" i="18"/>
  <c r="J209" i="18"/>
  <c r="J200" i="18"/>
  <c r="J191" i="18"/>
  <c r="J182" i="18"/>
  <c r="J173" i="18"/>
  <c r="J164" i="18"/>
  <c r="J155" i="18"/>
  <c r="J146" i="18"/>
  <c r="J137" i="18"/>
  <c r="J128" i="18"/>
  <c r="J119" i="18"/>
  <c r="J110" i="18"/>
  <c r="J101" i="18"/>
  <c r="J92" i="18"/>
  <c r="J83" i="18"/>
  <c r="J74" i="18"/>
  <c r="J65" i="18"/>
  <c r="J56" i="18"/>
  <c r="J47" i="18"/>
  <c r="J38" i="18"/>
  <c r="J29" i="18"/>
  <c r="J20" i="18"/>
  <c r="C11" i="18"/>
  <c r="P632" i="18"/>
  <c r="R632" i="18" s="1"/>
  <c r="AG632" i="18" s="1"/>
  <c r="C632" i="18"/>
  <c r="P623" i="18"/>
  <c r="R623" i="18" s="1"/>
  <c r="AG623" i="18" s="1"/>
  <c r="C623" i="18"/>
  <c r="P614" i="18"/>
  <c r="R614" i="18" s="1"/>
  <c r="AG614" i="18" s="1"/>
  <c r="AG615" i="18" s="1"/>
  <c r="AI615" i="18" s="1"/>
  <c r="C614" i="18"/>
  <c r="P605" i="18"/>
  <c r="R605" i="18" s="1"/>
  <c r="AG605" i="18" s="1"/>
  <c r="AG606" i="18" s="1"/>
  <c r="AI606" i="18" s="1"/>
  <c r="C605" i="18"/>
  <c r="P596" i="18"/>
  <c r="R596" i="18" s="1"/>
  <c r="AG596" i="18" s="1"/>
  <c r="C596" i="18"/>
  <c r="P587" i="18"/>
  <c r="R587" i="18" s="1"/>
  <c r="AG587" i="18" s="1"/>
  <c r="C587" i="18"/>
  <c r="P578" i="18"/>
  <c r="R578" i="18" s="1"/>
  <c r="AG578" i="18" s="1"/>
  <c r="C578" i="18"/>
  <c r="P569" i="18"/>
  <c r="R569" i="18" s="1"/>
  <c r="AG569" i="18" s="1"/>
  <c r="C569" i="18"/>
  <c r="P560" i="18"/>
  <c r="R560" i="18" s="1"/>
  <c r="AG560" i="18" s="1"/>
  <c r="C560" i="18"/>
  <c r="P551" i="18"/>
  <c r="R551" i="18" s="1"/>
  <c r="AG551" i="18" s="1"/>
  <c r="C551" i="18"/>
  <c r="P542" i="18"/>
  <c r="R542" i="18" s="1"/>
  <c r="AG542" i="18" s="1"/>
  <c r="AG543" i="18" s="1"/>
  <c r="AI543" i="18" s="1"/>
  <c r="C542" i="18"/>
  <c r="P533" i="18"/>
  <c r="R533" i="18" s="1"/>
  <c r="AG533" i="18" s="1"/>
  <c r="AG534" i="18" s="1"/>
  <c r="AI534" i="18" s="1"/>
  <c r="C533" i="18"/>
  <c r="P524" i="18"/>
  <c r="R524" i="18" s="1"/>
  <c r="AG524" i="18" s="1"/>
  <c r="C524" i="18"/>
  <c r="P515" i="18"/>
  <c r="R515" i="18" s="1"/>
  <c r="AG515" i="18" s="1"/>
  <c r="C515" i="18"/>
  <c r="P506" i="18"/>
  <c r="R506" i="18" s="1"/>
  <c r="AG506" i="18" s="1"/>
  <c r="C506" i="18"/>
  <c r="P497" i="18"/>
  <c r="R497" i="18" s="1"/>
  <c r="AG497" i="18" s="1"/>
  <c r="C497" i="18"/>
  <c r="P488" i="18"/>
  <c r="R488" i="18" s="1"/>
  <c r="AG488" i="18" s="1"/>
  <c r="C488" i="18"/>
  <c r="P479" i="18"/>
  <c r="R479" i="18" s="1"/>
  <c r="AG479" i="18" s="1"/>
  <c r="C479" i="18"/>
  <c r="P470" i="18"/>
  <c r="R470" i="18" s="1"/>
  <c r="AG470" i="18" s="1"/>
  <c r="C470" i="18"/>
  <c r="P461" i="18"/>
  <c r="R461" i="18" s="1"/>
  <c r="AG461" i="18" s="1"/>
  <c r="AI461" i="18" s="1"/>
  <c r="AK461" i="18" s="1"/>
  <c r="C461" i="18"/>
  <c r="P452" i="18"/>
  <c r="R452" i="18" s="1"/>
  <c r="AG452" i="18" s="1"/>
  <c r="C452" i="18"/>
  <c r="P443" i="18"/>
  <c r="R443" i="18" s="1"/>
  <c r="AG443" i="18" s="1"/>
  <c r="C443" i="18"/>
  <c r="P434" i="18"/>
  <c r="R434" i="18" s="1"/>
  <c r="AG434" i="18" s="1"/>
  <c r="C434" i="18"/>
  <c r="P425" i="18"/>
  <c r="R425" i="18" s="1"/>
  <c r="AG425" i="18" s="1"/>
  <c r="C425" i="18"/>
  <c r="P416" i="18"/>
  <c r="R416" i="18" s="1"/>
  <c r="AG416" i="18" s="1"/>
  <c r="C416" i="18"/>
  <c r="P407" i="18"/>
  <c r="R407" i="18" s="1"/>
  <c r="AG407" i="18" s="1"/>
  <c r="C407" i="18"/>
  <c r="P398" i="18"/>
  <c r="R398" i="18" s="1"/>
  <c r="AG398" i="18" s="1"/>
  <c r="AG399" i="18" s="1"/>
  <c r="AI399" i="18" s="1"/>
  <c r="C398" i="18"/>
  <c r="P389" i="18"/>
  <c r="R389" i="18" s="1"/>
  <c r="AG389" i="18" s="1"/>
  <c r="AG390" i="18" s="1"/>
  <c r="AI390" i="18" s="1"/>
  <c r="C389" i="18"/>
  <c r="P380" i="18"/>
  <c r="R380" i="18" s="1"/>
  <c r="AG380" i="18" s="1"/>
  <c r="C380" i="18"/>
  <c r="P371" i="18"/>
  <c r="R371" i="18" s="1"/>
  <c r="AG371" i="18" s="1"/>
  <c r="C371" i="18"/>
  <c r="P362" i="18"/>
  <c r="R362" i="18" s="1"/>
  <c r="AG362" i="18" s="1"/>
  <c r="C362" i="18"/>
  <c r="P353" i="18"/>
  <c r="R353" i="18" s="1"/>
  <c r="AG353" i="18" s="1"/>
  <c r="C353" i="18"/>
  <c r="P344" i="18"/>
  <c r="R344" i="18" s="1"/>
  <c r="AG344" i="18" s="1"/>
  <c r="C344" i="18"/>
  <c r="P335" i="18"/>
  <c r="R335" i="18" s="1"/>
  <c r="AG335" i="18" s="1"/>
  <c r="C335" i="18"/>
  <c r="P326" i="18"/>
  <c r="R326" i="18" s="1"/>
  <c r="AG326" i="18" s="1"/>
  <c r="C326" i="18"/>
  <c r="P317" i="18"/>
  <c r="R317" i="18" s="1"/>
  <c r="AG317" i="18" s="1"/>
  <c r="AI317" i="18" s="1"/>
  <c r="AK317" i="18" s="1"/>
  <c r="C317" i="18"/>
  <c r="P308" i="18"/>
  <c r="R308" i="18" s="1"/>
  <c r="AG308" i="18" s="1"/>
  <c r="C308" i="18"/>
  <c r="P299" i="18"/>
  <c r="R299" i="18" s="1"/>
  <c r="AG299" i="18" s="1"/>
  <c r="C299" i="18"/>
  <c r="P290" i="18"/>
  <c r="R290" i="18" s="1"/>
  <c r="AG290" i="18" s="1"/>
  <c r="C290" i="18"/>
  <c r="P281" i="18"/>
  <c r="R281" i="18" s="1"/>
  <c r="C281" i="18"/>
  <c r="P272" i="18"/>
  <c r="R272" i="18" s="1"/>
  <c r="AG272" i="18" s="1"/>
  <c r="C272" i="18"/>
  <c r="P263" i="18"/>
  <c r="R263" i="18" s="1"/>
  <c r="AG263" i="18" s="1"/>
  <c r="C263" i="18"/>
  <c r="P254" i="18"/>
  <c r="R254" i="18" s="1"/>
  <c r="AG254" i="18" s="1"/>
  <c r="C254" i="18"/>
  <c r="P245" i="18"/>
  <c r="R245" i="18" s="1"/>
  <c r="AG245" i="18" s="1"/>
  <c r="AI245" i="18" s="1"/>
  <c r="AK245" i="18" s="1"/>
  <c r="C245" i="18"/>
  <c r="P236" i="18"/>
  <c r="R236" i="18" s="1"/>
  <c r="C236" i="18"/>
  <c r="P227" i="18"/>
  <c r="R227" i="18" s="1"/>
  <c r="C227" i="18"/>
  <c r="P218" i="18"/>
  <c r="R218" i="18" s="1"/>
  <c r="C218" i="18"/>
  <c r="P209" i="18"/>
  <c r="R209" i="18" s="1"/>
  <c r="AG209" i="18" s="1"/>
  <c r="C209" i="18"/>
  <c r="P200" i="18"/>
  <c r="R200" i="18" s="1"/>
  <c r="AG200" i="18" s="1"/>
  <c r="C200" i="18"/>
  <c r="P191" i="18"/>
  <c r="R191" i="18" s="1"/>
  <c r="AG191" i="18" s="1"/>
  <c r="C191" i="18"/>
  <c r="P182" i="18"/>
  <c r="R182" i="18" s="1"/>
  <c r="AG182" i="18" s="1"/>
  <c r="AG183" i="18" s="1"/>
  <c r="AI183" i="18" s="1"/>
  <c r="C182" i="18"/>
  <c r="P173" i="18"/>
  <c r="R173" i="18" s="1"/>
  <c r="C173" i="18"/>
  <c r="P164" i="18"/>
  <c r="R164" i="18" s="1"/>
  <c r="C164" i="18"/>
  <c r="P155" i="18"/>
  <c r="R155" i="18" s="1"/>
  <c r="AG155" i="18" s="1"/>
  <c r="C155" i="18"/>
  <c r="P146" i="18"/>
  <c r="R146" i="18" s="1"/>
  <c r="AG146" i="18" s="1"/>
  <c r="C146" i="18"/>
  <c r="P137" i="18"/>
  <c r="R137" i="18" s="1"/>
  <c r="AG137" i="18" s="1"/>
  <c r="C137" i="18"/>
  <c r="P128" i="18"/>
  <c r="R128" i="18" s="1"/>
  <c r="C128" i="18"/>
  <c r="P119" i="18"/>
  <c r="R119" i="18" s="1"/>
  <c r="C119" i="18"/>
  <c r="P110" i="18"/>
  <c r="R110" i="18" s="1"/>
  <c r="C110" i="18"/>
  <c r="P101" i="18"/>
  <c r="R101" i="18" s="1"/>
  <c r="C101" i="18"/>
  <c r="P92" i="18"/>
  <c r="R92" i="18" s="1"/>
  <c r="C92" i="18"/>
  <c r="P83" i="18"/>
  <c r="R83" i="18" s="1"/>
  <c r="AG83" i="18" s="1"/>
  <c r="C83" i="18"/>
  <c r="P74" i="18"/>
  <c r="R74" i="18" s="1"/>
  <c r="C74" i="18"/>
  <c r="P65" i="18"/>
  <c r="R65" i="18" s="1"/>
  <c r="C65" i="18"/>
  <c r="P56" i="18"/>
  <c r="R56" i="18" s="1"/>
  <c r="C56" i="18"/>
  <c r="P47" i="18"/>
  <c r="R47" i="18" s="1"/>
  <c r="C47" i="18"/>
  <c r="P38" i="18"/>
  <c r="R38" i="18" s="1"/>
  <c r="C38" i="18"/>
  <c r="P29" i="18"/>
  <c r="R29" i="18" s="1"/>
  <c r="AG29" i="18" s="1"/>
  <c r="C29" i="18"/>
  <c r="P20" i="18"/>
  <c r="C20" i="18"/>
  <c r="AG47" i="18" l="1"/>
  <c r="AG56" i="18"/>
  <c r="AG38" i="18"/>
  <c r="AJ24" i="18"/>
  <c r="AH25" i="18"/>
  <c r="AH32" i="18"/>
  <c r="AJ32" i="18" s="1"/>
  <c r="AI632" i="18"/>
  <c r="AK632" i="18" s="1"/>
  <c r="AG633" i="18"/>
  <c r="AI633" i="18" s="1"/>
  <c r="AG634" i="18"/>
  <c r="AJ633" i="18"/>
  <c r="AH634" i="18"/>
  <c r="AJ634" i="18" s="1"/>
  <c r="AH635" i="18"/>
  <c r="AI614" i="18"/>
  <c r="AK614" i="18" s="1"/>
  <c r="AL614" i="18" s="1"/>
  <c r="AM614" i="18" s="1"/>
  <c r="AI623" i="18"/>
  <c r="AK623" i="18" s="1"/>
  <c r="AG624" i="18"/>
  <c r="AI624" i="18" s="1"/>
  <c r="AG625" i="18"/>
  <c r="AJ624" i="18"/>
  <c r="AH626" i="18"/>
  <c r="AH625" i="18"/>
  <c r="AJ625" i="18" s="1"/>
  <c r="AI605" i="18"/>
  <c r="AK605" i="18" s="1"/>
  <c r="AL605" i="18" s="1"/>
  <c r="AM605" i="18" s="1"/>
  <c r="AG607" i="18"/>
  <c r="AI607" i="18" s="1"/>
  <c r="AK607" i="18" s="1"/>
  <c r="AL607" i="18" s="1"/>
  <c r="AM607" i="18" s="1"/>
  <c r="AG616" i="18"/>
  <c r="AI616" i="18" s="1"/>
  <c r="AJ615" i="18"/>
  <c r="AK615" i="18" s="1"/>
  <c r="AH616" i="18"/>
  <c r="AJ616" i="18" s="1"/>
  <c r="AH617" i="18"/>
  <c r="AG609" i="18"/>
  <c r="AJ608" i="18"/>
  <c r="AH609" i="18"/>
  <c r="AK606" i="18"/>
  <c r="AL606" i="18" s="1"/>
  <c r="AM606" i="18" s="1"/>
  <c r="AJ599" i="18"/>
  <c r="AH600" i="18"/>
  <c r="AI596" i="18"/>
  <c r="AK596" i="18" s="1"/>
  <c r="AG597" i="18"/>
  <c r="AI597" i="18" s="1"/>
  <c r="AK597" i="18" s="1"/>
  <c r="AL597" i="18" s="1"/>
  <c r="AM597" i="18" s="1"/>
  <c r="AG598" i="18"/>
  <c r="AI587" i="18"/>
  <c r="AK587" i="18" s="1"/>
  <c r="AG588" i="18"/>
  <c r="AI588" i="18" s="1"/>
  <c r="AG589" i="18"/>
  <c r="AJ588" i="18"/>
  <c r="AH590" i="18"/>
  <c r="AH589" i="18"/>
  <c r="AJ589" i="18" s="1"/>
  <c r="AJ579" i="18"/>
  <c r="AH581" i="18"/>
  <c r="AH580" i="18"/>
  <c r="AJ580" i="18" s="1"/>
  <c r="AI578" i="18"/>
  <c r="AK578" i="18" s="1"/>
  <c r="AG580" i="18"/>
  <c r="AG579" i="18"/>
  <c r="AI579" i="18" s="1"/>
  <c r="AI569" i="18"/>
  <c r="AK569" i="18" s="1"/>
  <c r="AG571" i="18"/>
  <c r="AG570" i="18"/>
  <c r="AI570" i="18" s="1"/>
  <c r="AJ570" i="18"/>
  <c r="AH571" i="18"/>
  <c r="AJ571" i="18" s="1"/>
  <c r="AH572" i="18"/>
  <c r="AJ561" i="18"/>
  <c r="AH562" i="18"/>
  <c r="AJ562" i="18" s="1"/>
  <c r="AH563" i="18"/>
  <c r="AI560" i="18"/>
  <c r="AK560" i="18" s="1"/>
  <c r="AG562" i="18"/>
  <c r="AG561" i="18"/>
  <c r="AI561" i="18" s="1"/>
  <c r="AG544" i="18"/>
  <c r="AI544" i="18" s="1"/>
  <c r="AI542" i="18"/>
  <c r="AK542" i="18" s="1"/>
  <c r="AL542" i="18" s="1"/>
  <c r="AM542" i="18" s="1"/>
  <c r="AJ552" i="18"/>
  <c r="AH554" i="18"/>
  <c r="AH553" i="18"/>
  <c r="AJ553" i="18" s="1"/>
  <c r="AI551" i="18"/>
  <c r="AK551" i="18" s="1"/>
  <c r="AG552" i="18"/>
  <c r="AI552" i="18" s="1"/>
  <c r="AG553" i="18"/>
  <c r="AI533" i="18"/>
  <c r="AK533" i="18" s="1"/>
  <c r="AL533" i="18" s="1"/>
  <c r="AM533" i="18" s="1"/>
  <c r="AG535" i="18"/>
  <c r="AG536" i="18" s="1"/>
  <c r="AI536" i="18" s="1"/>
  <c r="AG545" i="18"/>
  <c r="AI545" i="18" s="1"/>
  <c r="AG546" i="18"/>
  <c r="AJ543" i="18"/>
  <c r="AK543" i="18" s="1"/>
  <c r="AH544" i="18"/>
  <c r="AJ544" i="18" s="1"/>
  <c r="AH545" i="18"/>
  <c r="AJ536" i="18"/>
  <c r="AH537" i="18"/>
  <c r="AG537" i="18"/>
  <c r="AK534" i="18"/>
  <c r="AL534" i="18" s="1"/>
  <c r="AM534" i="18" s="1"/>
  <c r="AJ527" i="18"/>
  <c r="AH528" i="18"/>
  <c r="AI524" i="18"/>
  <c r="AK524" i="18" s="1"/>
  <c r="AG525" i="18"/>
  <c r="AI525" i="18" s="1"/>
  <c r="AK525" i="18" s="1"/>
  <c r="AL525" i="18" s="1"/>
  <c r="AM525" i="18" s="1"/>
  <c r="AG526" i="18"/>
  <c r="AJ516" i="18"/>
  <c r="AH517" i="18"/>
  <c r="AJ517" i="18" s="1"/>
  <c r="AH518" i="18"/>
  <c r="AI515" i="18"/>
  <c r="AK515" i="18" s="1"/>
  <c r="AG516" i="18"/>
  <c r="AI516" i="18" s="1"/>
  <c r="AG517" i="18"/>
  <c r="AI506" i="18"/>
  <c r="AK506" i="18" s="1"/>
  <c r="AG508" i="18"/>
  <c r="AG507" i="18"/>
  <c r="AI507" i="18" s="1"/>
  <c r="AJ507" i="18"/>
  <c r="AH508" i="18"/>
  <c r="AJ508" i="18" s="1"/>
  <c r="AH509" i="18"/>
  <c r="AI497" i="18"/>
  <c r="AK497" i="18" s="1"/>
  <c r="AG498" i="18"/>
  <c r="AI498" i="18" s="1"/>
  <c r="AG499" i="18"/>
  <c r="AJ498" i="18"/>
  <c r="AH499" i="18"/>
  <c r="AJ499" i="18" s="1"/>
  <c r="AH500" i="18"/>
  <c r="AJ489" i="18"/>
  <c r="AH490" i="18"/>
  <c r="AJ490" i="18" s="1"/>
  <c r="AH491" i="18"/>
  <c r="AI488" i="18"/>
  <c r="AK488" i="18" s="1"/>
  <c r="AG489" i="18"/>
  <c r="AI489" i="18" s="1"/>
  <c r="AG490" i="18"/>
  <c r="AG472" i="18"/>
  <c r="AG474" i="18" s="1"/>
  <c r="AI470" i="18"/>
  <c r="AK470" i="18" s="1"/>
  <c r="AL470" i="18" s="1"/>
  <c r="AM470" i="18" s="1"/>
  <c r="AJ480" i="18"/>
  <c r="AH481" i="18"/>
  <c r="AJ481" i="18" s="1"/>
  <c r="AH482" i="18"/>
  <c r="AI479" i="18"/>
  <c r="AK479" i="18" s="1"/>
  <c r="AG481" i="18"/>
  <c r="AG480" i="18"/>
  <c r="AI480" i="18" s="1"/>
  <c r="AG463" i="18"/>
  <c r="AI463" i="18" s="1"/>
  <c r="AK463" i="18" s="1"/>
  <c r="AL463" i="18" s="1"/>
  <c r="AM463" i="18" s="1"/>
  <c r="AG462" i="18"/>
  <c r="AI462" i="18" s="1"/>
  <c r="AK462" i="18" s="1"/>
  <c r="AL462" i="18" s="1"/>
  <c r="AM462" i="18" s="1"/>
  <c r="AG471" i="18"/>
  <c r="AI471" i="18" s="1"/>
  <c r="AG473" i="18"/>
  <c r="AI473" i="18" s="1"/>
  <c r="AJ471" i="18"/>
  <c r="AH473" i="18"/>
  <c r="AH472" i="18"/>
  <c r="AJ472" i="18" s="1"/>
  <c r="AJ464" i="18"/>
  <c r="AH465" i="18"/>
  <c r="AL461" i="18"/>
  <c r="AM461" i="18" s="1"/>
  <c r="AJ455" i="18"/>
  <c r="AH456" i="18"/>
  <c r="AI452" i="18"/>
  <c r="AK452" i="18" s="1"/>
  <c r="AG453" i="18"/>
  <c r="AI453" i="18" s="1"/>
  <c r="AK453" i="18" s="1"/>
  <c r="AL453" i="18" s="1"/>
  <c r="AM453" i="18" s="1"/>
  <c r="AG454" i="18"/>
  <c r="AJ444" i="18"/>
  <c r="AH446" i="18"/>
  <c r="AH445" i="18"/>
  <c r="AJ445" i="18" s="1"/>
  <c r="AI443" i="18"/>
  <c r="AK443" i="18" s="1"/>
  <c r="AG445" i="18"/>
  <c r="AG444" i="18"/>
  <c r="AI444" i="18" s="1"/>
  <c r="AJ435" i="18"/>
  <c r="AH437" i="18"/>
  <c r="AH436" i="18"/>
  <c r="AJ436" i="18" s="1"/>
  <c r="AI434" i="18"/>
  <c r="AK434" i="18" s="1"/>
  <c r="AG435" i="18"/>
  <c r="AI435" i="18" s="1"/>
  <c r="AG436" i="18"/>
  <c r="AI425" i="18"/>
  <c r="AK425" i="18" s="1"/>
  <c r="AG427" i="18"/>
  <c r="AG426" i="18"/>
  <c r="AI426" i="18" s="1"/>
  <c r="AJ426" i="18"/>
  <c r="AH427" i="18"/>
  <c r="AJ427" i="18" s="1"/>
  <c r="AH428" i="18"/>
  <c r="AJ417" i="18"/>
  <c r="AH419" i="18"/>
  <c r="AH418" i="18"/>
  <c r="AJ418" i="18" s="1"/>
  <c r="AI416" i="18"/>
  <c r="AK416" i="18" s="1"/>
  <c r="AG417" i="18"/>
  <c r="AI417" i="18" s="1"/>
  <c r="AG418" i="18"/>
  <c r="AI398" i="18"/>
  <c r="AK398" i="18" s="1"/>
  <c r="AL398" i="18" s="1"/>
  <c r="AM398" i="18" s="1"/>
  <c r="AG400" i="18"/>
  <c r="AI400" i="18" s="1"/>
  <c r="AJ408" i="18"/>
  <c r="AH409" i="18"/>
  <c r="AJ409" i="18" s="1"/>
  <c r="AH410" i="18"/>
  <c r="AI407" i="18"/>
  <c r="AK407" i="18" s="1"/>
  <c r="AG409" i="18"/>
  <c r="AG408" i="18"/>
  <c r="AI408" i="18" s="1"/>
  <c r="AI389" i="18"/>
  <c r="AK389" i="18" s="1"/>
  <c r="AL389" i="18" s="1"/>
  <c r="AM389" i="18" s="1"/>
  <c r="AG391" i="18"/>
  <c r="AG393" i="18" s="1"/>
  <c r="AJ399" i="18"/>
  <c r="AK399" i="18" s="1"/>
  <c r="AH401" i="18"/>
  <c r="AH400" i="18"/>
  <c r="AJ400" i="18" s="1"/>
  <c r="AG392" i="18"/>
  <c r="AI392" i="18" s="1"/>
  <c r="AJ392" i="18"/>
  <c r="AH393" i="18"/>
  <c r="AK390" i="18"/>
  <c r="AL390" i="18" s="1"/>
  <c r="AM390" i="18" s="1"/>
  <c r="AI380" i="18"/>
  <c r="AK380" i="18" s="1"/>
  <c r="AG381" i="18"/>
  <c r="AI381" i="18" s="1"/>
  <c r="AK381" i="18" s="1"/>
  <c r="AL381" i="18" s="1"/>
  <c r="AM381" i="18" s="1"/>
  <c r="AG382" i="18"/>
  <c r="AJ383" i="18"/>
  <c r="AH384" i="18"/>
  <c r="AJ372" i="18"/>
  <c r="AH374" i="18"/>
  <c r="AH373" i="18"/>
  <c r="AJ373" i="18" s="1"/>
  <c r="AI371" i="18"/>
  <c r="AK371" i="18" s="1"/>
  <c r="AG373" i="18"/>
  <c r="AG372" i="18"/>
  <c r="AI372" i="18" s="1"/>
  <c r="AJ363" i="18"/>
  <c r="AH364" i="18"/>
  <c r="AJ364" i="18" s="1"/>
  <c r="AH365" i="18"/>
  <c r="AI362" i="18"/>
  <c r="AK362" i="18" s="1"/>
  <c r="AG364" i="18"/>
  <c r="AG363" i="18"/>
  <c r="AI363" i="18" s="1"/>
  <c r="AJ354" i="18"/>
  <c r="AH355" i="18"/>
  <c r="AJ355" i="18" s="1"/>
  <c r="AH356" i="18"/>
  <c r="AI353" i="18"/>
  <c r="AK353" i="18" s="1"/>
  <c r="AG355" i="18"/>
  <c r="AG354" i="18"/>
  <c r="AI354" i="18" s="1"/>
  <c r="AI344" i="18"/>
  <c r="AK344" i="18" s="1"/>
  <c r="AG346" i="18"/>
  <c r="AG345" i="18"/>
  <c r="AI345" i="18" s="1"/>
  <c r="AJ345" i="18"/>
  <c r="AH347" i="18"/>
  <c r="AH346" i="18"/>
  <c r="AJ346" i="18" s="1"/>
  <c r="AI326" i="18"/>
  <c r="AK326" i="18" s="1"/>
  <c r="AL326" i="18" s="1"/>
  <c r="AM326" i="18" s="1"/>
  <c r="AG328" i="18"/>
  <c r="AG330" i="18" s="1"/>
  <c r="AI335" i="18"/>
  <c r="AK335" i="18" s="1"/>
  <c r="AG336" i="18"/>
  <c r="AI336" i="18" s="1"/>
  <c r="AG337" i="18"/>
  <c r="AJ336" i="18"/>
  <c r="AH338" i="18"/>
  <c r="AH337" i="18"/>
  <c r="AJ337" i="18" s="1"/>
  <c r="AG319" i="18"/>
  <c r="AI319" i="18" s="1"/>
  <c r="AK319" i="18" s="1"/>
  <c r="AL319" i="18" s="1"/>
  <c r="AM319" i="18" s="1"/>
  <c r="AG318" i="18"/>
  <c r="AI318" i="18" s="1"/>
  <c r="AK318" i="18" s="1"/>
  <c r="AL318" i="18" s="1"/>
  <c r="AM318" i="18" s="1"/>
  <c r="AJ327" i="18"/>
  <c r="AK327" i="18" s="1"/>
  <c r="AL327" i="18" s="1"/>
  <c r="AM327" i="18" s="1"/>
  <c r="AH328" i="18"/>
  <c r="AJ328" i="18" s="1"/>
  <c r="AH329" i="18"/>
  <c r="AG320" i="18"/>
  <c r="AI320" i="18" s="1"/>
  <c r="AG321" i="18"/>
  <c r="AJ320" i="18"/>
  <c r="AH321" i="18"/>
  <c r="AL317" i="18"/>
  <c r="AM317" i="18" s="1"/>
  <c r="AJ311" i="18"/>
  <c r="AH312" i="18"/>
  <c r="AI308" i="18"/>
  <c r="AK308" i="18" s="1"/>
  <c r="AG309" i="18"/>
  <c r="AI309" i="18" s="1"/>
  <c r="AK309" i="18" s="1"/>
  <c r="AL309" i="18" s="1"/>
  <c r="AM309" i="18" s="1"/>
  <c r="AG310" i="18"/>
  <c r="AJ300" i="18"/>
  <c r="AH302" i="18"/>
  <c r="AH301" i="18"/>
  <c r="AJ301" i="18" s="1"/>
  <c r="AI299" i="18"/>
  <c r="AK299" i="18" s="1"/>
  <c r="AG300" i="18"/>
  <c r="AI300" i="18" s="1"/>
  <c r="AG301" i="18"/>
  <c r="AJ291" i="18"/>
  <c r="AH293" i="18"/>
  <c r="AH292" i="18"/>
  <c r="AJ292" i="18" s="1"/>
  <c r="AI290" i="18"/>
  <c r="AK290" i="18" s="1"/>
  <c r="AG292" i="18"/>
  <c r="AG291" i="18"/>
  <c r="AI291" i="18" s="1"/>
  <c r="AI281" i="18"/>
  <c r="AK281" i="18" s="1"/>
  <c r="AG283" i="18"/>
  <c r="AG282" i="18"/>
  <c r="AI282" i="18" s="1"/>
  <c r="AJ282" i="18"/>
  <c r="AH283" i="18"/>
  <c r="AJ283" i="18" s="1"/>
  <c r="AH284" i="18"/>
  <c r="AJ272" i="18"/>
  <c r="AI272" i="18"/>
  <c r="AJ273" i="18"/>
  <c r="AJ264" i="18"/>
  <c r="AH265" i="18"/>
  <c r="AJ265" i="18" s="1"/>
  <c r="AH266" i="18"/>
  <c r="AI263" i="18"/>
  <c r="AK263" i="18" s="1"/>
  <c r="AG264" i="18"/>
  <c r="AI264" i="18" s="1"/>
  <c r="AG265" i="18"/>
  <c r="AG255" i="18"/>
  <c r="AI255" i="18" s="1"/>
  <c r="AJ254" i="18"/>
  <c r="AI254" i="18"/>
  <c r="AH248" i="18"/>
  <c r="AJ248" i="18" s="1"/>
  <c r="AG247" i="18"/>
  <c r="AG248" i="18" s="1"/>
  <c r="AI248" i="18" s="1"/>
  <c r="AG246" i="18"/>
  <c r="AI246" i="18" s="1"/>
  <c r="AK246" i="18" s="1"/>
  <c r="AL246" i="18" s="1"/>
  <c r="AM246" i="18" s="1"/>
  <c r="AJ255" i="18"/>
  <c r="AG236" i="18"/>
  <c r="AG237" i="18" s="1"/>
  <c r="AI237" i="18" s="1"/>
  <c r="AH249" i="18"/>
  <c r="AL245" i="18"/>
  <c r="AM245" i="18" s="1"/>
  <c r="AJ237" i="18"/>
  <c r="AH238" i="18"/>
  <c r="AJ238" i="18" s="1"/>
  <c r="AH239" i="18"/>
  <c r="AI227" i="18"/>
  <c r="AK227" i="18" s="1"/>
  <c r="AG228" i="18"/>
  <c r="AI228" i="18" s="1"/>
  <c r="AG229" i="18"/>
  <c r="AJ228" i="18"/>
  <c r="AH229" i="18"/>
  <c r="AJ229" i="18" s="1"/>
  <c r="AH230" i="18"/>
  <c r="AJ219" i="18"/>
  <c r="AH220" i="18"/>
  <c r="AJ220" i="18" s="1"/>
  <c r="AH221" i="18"/>
  <c r="AI218" i="18"/>
  <c r="AK218" i="18" s="1"/>
  <c r="AG219" i="18"/>
  <c r="AI219" i="18" s="1"/>
  <c r="AG220" i="18"/>
  <c r="AI209" i="18"/>
  <c r="AK209" i="18" s="1"/>
  <c r="AG210" i="18"/>
  <c r="AI210" i="18" s="1"/>
  <c r="AG211" i="18"/>
  <c r="AJ210" i="18"/>
  <c r="AH212" i="18"/>
  <c r="AH211" i="18"/>
  <c r="AJ211" i="18" s="1"/>
  <c r="AI200" i="18"/>
  <c r="AK200" i="18" s="1"/>
  <c r="AG201" i="18"/>
  <c r="AI201" i="18" s="1"/>
  <c r="AG202" i="18"/>
  <c r="AJ201" i="18"/>
  <c r="AH202" i="18"/>
  <c r="AJ202" i="18" s="1"/>
  <c r="AH203" i="18"/>
  <c r="AI182" i="18"/>
  <c r="AK182" i="18" s="1"/>
  <c r="AL182" i="18" s="1"/>
  <c r="AM182" i="18" s="1"/>
  <c r="AI191" i="18"/>
  <c r="AK191" i="18" s="1"/>
  <c r="AG192" i="18"/>
  <c r="AI192" i="18" s="1"/>
  <c r="AG193" i="18"/>
  <c r="AJ192" i="18"/>
  <c r="AH194" i="18"/>
  <c r="AH193" i="18"/>
  <c r="AJ193" i="18" s="1"/>
  <c r="AI184" i="18"/>
  <c r="AG185" i="18"/>
  <c r="AI185" i="18" s="1"/>
  <c r="AG186" i="18"/>
  <c r="AJ183" i="18"/>
  <c r="AK183" i="18" s="1"/>
  <c r="AL183" i="18" s="1"/>
  <c r="AM183" i="18" s="1"/>
  <c r="AH185" i="18"/>
  <c r="AH184" i="18"/>
  <c r="AJ184" i="18" s="1"/>
  <c r="AH175" i="18"/>
  <c r="AJ175" i="18" s="1"/>
  <c r="AH176" i="18"/>
  <c r="AJ176" i="18" s="1"/>
  <c r="AI173" i="18"/>
  <c r="AK173" i="18" s="1"/>
  <c r="AG174" i="18"/>
  <c r="AI174" i="18" s="1"/>
  <c r="AK174" i="18" s="1"/>
  <c r="AL174" i="18" s="1"/>
  <c r="AM174" i="18" s="1"/>
  <c r="AG175" i="18"/>
  <c r="AI164" i="18"/>
  <c r="AK164" i="18" s="1"/>
  <c r="AG165" i="18"/>
  <c r="AI165" i="18" s="1"/>
  <c r="AG166" i="18"/>
  <c r="AJ165" i="18"/>
  <c r="AH166" i="18"/>
  <c r="AJ166" i="18" s="1"/>
  <c r="AH167" i="18"/>
  <c r="AI155" i="18"/>
  <c r="AK155" i="18" s="1"/>
  <c r="AG157" i="18"/>
  <c r="AG156" i="18"/>
  <c r="AI156" i="18" s="1"/>
  <c r="AJ156" i="18"/>
  <c r="AH157" i="18"/>
  <c r="AJ157" i="18" s="1"/>
  <c r="AH158" i="18"/>
  <c r="AJ147" i="18"/>
  <c r="AH148" i="18"/>
  <c r="AJ148" i="18" s="1"/>
  <c r="AH149" i="18"/>
  <c r="AI146" i="18"/>
  <c r="AK146" i="18" s="1"/>
  <c r="AG148" i="18"/>
  <c r="AG147" i="18"/>
  <c r="AI147" i="18" s="1"/>
  <c r="AI137" i="18"/>
  <c r="AK137" i="18" s="1"/>
  <c r="AG139" i="18"/>
  <c r="AG138" i="18"/>
  <c r="AI138" i="18" s="1"/>
  <c r="AJ138" i="18"/>
  <c r="AH139" i="18"/>
  <c r="AJ139" i="18" s="1"/>
  <c r="AH140" i="18"/>
  <c r="AI128" i="18"/>
  <c r="AK128" i="18" s="1"/>
  <c r="AG129" i="18"/>
  <c r="AI129" i="18" s="1"/>
  <c r="AG130" i="18"/>
  <c r="AJ129" i="18"/>
  <c r="AH130" i="18"/>
  <c r="AJ130" i="18" s="1"/>
  <c r="AH131" i="18"/>
  <c r="AJ120" i="18"/>
  <c r="AH122" i="18"/>
  <c r="AH121" i="18"/>
  <c r="AJ121" i="18" s="1"/>
  <c r="AI119" i="18"/>
  <c r="AK119" i="18" s="1"/>
  <c r="AG120" i="18"/>
  <c r="AI120" i="18" s="1"/>
  <c r="AG121" i="18"/>
  <c r="AG111" i="18"/>
  <c r="AI111" i="18" s="1"/>
  <c r="AI112" i="18"/>
  <c r="AG113" i="18"/>
  <c r="AI113" i="18" s="1"/>
  <c r="AG114" i="18"/>
  <c r="AJ111" i="18"/>
  <c r="AH113" i="18"/>
  <c r="AH112" i="18"/>
  <c r="AJ112" i="18" s="1"/>
  <c r="AL110" i="18"/>
  <c r="AM110" i="18" s="1"/>
  <c r="AJ102" i="18"/>
  <c r="AJ104" i="18"/>
  <c r="AH105" i="18"/>
  <c r="AI101" i="18"/>
  <c r="AK101" i="18" s="1"/>
  <c r="AG102" i="18"/>
  <c r="AI102" i="18" s="1"/>
  <c r="AG103" i="18"/>
  <c r="AI92" i="18"/>
  <c r="AK92" i="18" s="1"/>
  <c r="AG94" i="18"/>
  <c r="AG93" i="18"/>
  <c r="AI93" i="18" s="1"/>
  <c r="AJ93" i="18"/>
  <c r="AH94" i="18"/>
  <c r="AJ94" i="18" s="1"/>
  <c r="AH95" i="18"/>
  <c r="AI83" i="18"/>
  <c r="AK83" i="18" s="1"/>
  <c r="AG85" i="18"/>
  <c r="AG84" i="18"/>
  <c r="AI84" i="18" s="1"/>
  <c r="AJ84" i="18"/>
  <c r="AH85" i="18"/>
  <c r="AJ85" i="18" s="1"/>
  <c r="AH86" i="18"/>
  <c r="AJ75" i="18"/>
  <c r="AH76" i="18"/>
  <c r="AJ76" i="18" s="1"/>
  <c r="AH77" i="18"/>
  <c r="AI74" i="18"/>
  <c r="AK74" i="18" s="1"/>
  <c r="AG76" i="18"/>
  <c r="AG75" i="18"/>
  <c r="AI75" i="18" s="1"/>
  <c r="AI65" i="18"/>
  <c r="AK65" i="18" s="1"/>
  <c r="AG66" i="18"/>
  <c r="AI66" i="18" s="1"/>
  <c r="AG67" i="18"/>
  <c r="AJ66" i="18"/>
  <c r="AH67" i="18"/>
  <c r="AJ67" i="18" s="1"/>
  <c r="AH68" i="18"/>
  <c r="AI56" i="18"/>
  <c r="AK56" i="18" s="1"/>
  <c r="AG57" i="18"/>
  <c r="AI57" i="18" s="1"/>
  <c r="AJ57" i="18"/>
  <c r="AH58" i="18"/>
  <c r="AJ58" i="18" s="1"/>
  <c r="AI54" i="18"/>
  <c r="AG55" i="18"/>
  <c r="AI55" i="18" s="1"/>
  <c r="AJ48" i="18"/>
  <c r="AH49" i="18"/>
  <c r="AJ49" i="18" s="1"/>
  <c r="AI47" i="18"/>
  <c r="AK47" i="18" s="1"/>
  <c r="AG48" i="18"/>
  <c r="AI48" i="18" s="1"/>
  <c r="AH40" i="18"/>
  <c r="AJ40" i="18" s="1"/>
  <c r="AJ39" i="18"/>
  <c r="AI29" i="18"/>
  <c r="AK29" i="18" s="1"/>
  <c r="AG30" i="18"/>
  <c r="AI30" i="18" s="1"/>
  <c r="AK30" i="18" s="1"/>
  <c r="AL30" i="18" s="1"/>
  <c r="AM30" i="18" s="1"/>
  <c r="R20" i="18"/>
  <c r="AG20" i="18" s="1"/>
  <c r="T92" i="18"/>
  <c r="V92" i="18" s="1"/>
  <c r="T146" i="18"/>
  <c r="U146" i="18" s="1"/>
  <c r="T218" i="18"/>
  <c r="U218" i="18" s="1"/>
  <c r="T236" i="18"/>
  <c r="U236" i="18" s="1"/>
  <c r="T290" i="18"/>
  <c r="V290" i="18" s="1"/>
  <c r="T308" i="18"/>
  <c r="U308" i="18" s="1"/>
  <c r="T380" i="18"/>
  <c r="V380" i="18" s="1"/>
  <c r="T434" i="18"/>
  <c r="V434" i="18" s="1"/>
  <c r="T506" i="18"/>
  <c r="V506" i="18" s="1"/>
  <c r="T578" i="18"/>
  <c r="V578" i="18" s="1"/>
  <c r="T83" i="18"/>
  <c r="U83" i="18" s="1"/>
  <c r="T101" i="18"/>
  <c r="U101" i="18" s="1"/>
  <c r="T173" i="18"/>
  <c r="U173" i="18" s="1"/>
  <c r="T209" i="18"/>
  <c r="U209" i="18" s="1"/>
  <c r="T227" i="18"/>
  <c r="V227" i="18" s="1"/>
  <c r="T281" i="18"/>
  <c r="V281" i="18" s="1"/>
  <c r="T299" i="18"/>
  <c r="V299" i="18" s="1"/>
  <c r="T443" i="18"/>
  <c r="V443" i="18" s="1"/>
  <c r="T515" i="18"/>
  <c r="U515" i="18" s="1"/>
  <c r="T587" i="18"/>
  <c r="V587" i="18" s="1"/>
  <c r="T605" i="18"/>
  <c r="V605" i="18" s="1"/>
  <c r="T47" i="18"/>
  <c r="V47" i="18" s="1"/>
  <c r="T119" i="18"/>
  <c r="V119" i="18" s="1"/>
  <c r="T191" i="18"/>
  <c r="V191" i="18" s="1"/>
  <c r="T263" i="18"/>
  <c r="V263" i="18" s="1"/>
  <c r="T452" i="18"/>
  <c r="V452" i="18" s="1"/>
  <c r="T596" i="18"/>
  <c r="V596" i="18" s="1"/>
  <c r="T353" i="18"/>
  <c r="U353" i="18" s="1"/>
  <c r="T425" i="18"/>
  <c r="U425" i="18" s="1"/>
  <c r="T497" i="18"/>
  <c r="V497" i="18" s="1"/>
  <c r="T569" i="18"/>
  <c r="V569" i="18" s="1"/>
  <c r="T38" i="18"/>
  <c r="U38" i="18" s="1"/>
  <c r="T542" i="18"/>
  <c r="V542" i="18" s="1"/>
  <c r="T614" i="18"/>
  <c r="U614" i="18" s="1"/>
  <c r="T128" i="18"/>
  <c r="U128" i="18" s="1"/>
  <c r="T200" i="18"/>
  <c r="V200" i="18" s="1"/>
  <c r="T344" i="18"/>
  <c r="U344" i="18" s="1"/>
  <c r="K37" i="23" s="1"/>
  <c r="T416" i="18"/>
  <c r="U416" i="18" s="1"/>
  <c r="T632" i="18"/>
  <c r="U632" i="18" s="1"/>
  <c r="T245" i="18"/>
  <c r="V245" i="18" s="1"/>
  <c r="T461" i="18"/>
  <c r="V461" i="18" s="1"/>
  <c r="T362" i="18"/>
  <c r="V362" i="18" s="1"/>
  <c r="T254" i="18"/>
  <c r="U254" i="18" s="1"/>
  <c r="T29" i="18"/>
  <c r="V29" i="18" s="1"/>
  <c r="T272" i="18"/>
  <c r="V272" i="18" s="1"/>
  <c r="T317" i="18"/>
  <c r="V317" i="18" s="1"/>
  <c r="T335" i="18"/>
  <c r="U335" i="18" s="1"/>
  <c r="T407" i="18"/>
  <c r="V407" i="18" s="1"/>
  <c r="T470" i="18"/>
  <c r="U470" i="18" s="1"/>
  <c r="T56" i="18"/>
  <c r="V56" i="18" s="1"/>
  <c r="T110" i="18"/>
  <c r="U110" i="18" s="1"/>
  <c r="T182" i="18"/>
  <c r="U182" i="18" s="1"/>
  <c r="T65" i="18"/>
  <c r="U65" i="18" s="1"/>
  <c r="T137" i="18"/>
  <c r="U137" i="18" s="1"/>
  <c r="T524" i="18"/>
  <c r="U524" i="18" s="1"/>
  <c r="T533" i="18"/>
  <c r="T155" i="18"/>
  <c r="V155" i="18" s="1"/>
  <c r="T326" i="18"/>
  <c r="U326" i="18" s="1"/>
  <c r="T371" i="18"/>
  <c r="U371" i="18" s="1"/>
  <c r="T398" i="18"/>
  <c r="V398" i="18" s="1"/>
  <c r="T488" i="18"/>
  <c r="T551" i="18"/>
  <c r="U551" i="18" s="1"/>
  <c r="T560" i="18"/>
  <c r="T623" i="18"/>
  <c r="V623" i="18" s="1"/>
  <c r="T164" i="18"/>
  <c r="T74" i="18"/>
  <c r="T389" i="18"/>
  <c r="T479" i="18"/>
  <c r="AH41" i="18" l="1"/>
  <c r="AJ25" i="18"/>
  <c r="AH26" i="18"/>
  <c r="AI472" i="18"/>
  <c r="AK300" i="18"/>
  <c r="AL300" i="18" s="1"/>
  <c r="AM300" i="18" s="1"/>
  <c r="AH33" i="18"/>
  <c r="AJ33" i="18" s="1"/>
  <c r="AG49" i="18"/>
  <c r="AI49" i="18" s="1"/>
  <c r="AK49" i="18" s="1"/>
  <c r="AL49" i="18" s="1"/>
  <c r="AM49" i="18" s="1"/>
  <c r="AK354" i="18"/>
  <c r="AL354" i="18" s="1"/>
  <c r="AM354" i="18" s="1"/>
  <c r="AK480" i="18"/>
  <c r="AL480" i="18" s="1"/>
  <c r="AM480" i="18" s="1"/>
  <c r="AK552" i="18"/>
  <c r="AL552" i="18" s="1"/>
  <c r="AM552" i="18" s="1"/>
  <c r="AK417" i="18"/>
  <c r="AL417" i="18" s="1"/>
  <c r="AM417" i="18" s="1"/>
  <c r="AH50" i="18"/>
  <c r="AJ50" i="18" s="1"/>
  <c r="AK516" i="18"/>
  <c r="AL516" i="18" s="1"/>
  <c r="AM516" i="18" s="1"/>
  <c r="AK471" i="18"/>
  <c r="AL471" i="18" s="1"/>
  <c r="AM471" i="18" s="1"/>
  <c r="AK435" i="18"/>
  <c r="AL435" i="18" s="1"/>
  <c r="AM435" i="18" s="1"/>
  <c r="AK363" i="18"/>
  <c r="AL363" i="18" s="1"/>
  <c r="AM363" i="18" s="1"/>
  <c r="AK579" i="18"/>
  <c r="AL579" i="18" s="1"/>
  <c r="AM579" i="18" s="1"/>
  <c r="AK291" i="18"/>
  <c r="AL291" i="18" s="1"/>
  <c r="AM291" i="18" s="1"/>
  <c r="AI535" i="18"/>
  <c r="AK535" i="18" s="1"/>
  <c r="AL535" i="18" s="1"/>
  <c r="AM535" i="18" s="1"/>
  <c r="AG58" i="18"/>
  <c r="AI58" i="18" s="1"/>
  <c r="AK58" i="18" s="1"/>
  <c r="AL58" i="18" s="1"/>
  <c r="AM58" i="18" s="1"/>
  <c r="AG31" i="18"/>
  <c r="AG32" i="18" s="1"/>
  <c r="AI32" i="18" s="1"/>
  <c r="AK32" i="18" s="1"/>
  <c r="AL32" i="18" s="1"/>
  <c r="AM32" i="18" s="1"/>
  <c r="AH59" i="18"/>
  <c r="AJ59" i="18" s="1"/>
  <c r="AI634" i="18"/>
  <c r="AK634" i="18" s="1"/>
  <c r="AL634" i="18" s="1"/>
  <c r="AM634" i="18" s="1"/>
  <c r="AG635" i="18"/>
  <c r="AI635" i="18" s="1"/>
  <c r="AG636" i="18"/>
  <c r="AJ635" i="18"/>
  <c r="AH636" i="18"/>
  <c r="AK633" i="18"/>
  <c r="AL633" i="18" s="1"/>
  <c r="AM633" i="18" s="1"/>
  <c r="AL632" i="18"/>
  <c r="AM632" i="18" s="1"/>
  <c r="AG618" i="18"/>
  <c r="AI618" i="18" s="1"/>
  <c r="AK624" i="18"/>
  <c r="AL624" i="18" s="1"/>
  <c r="AM624" i="18" s="1"/>
  <c r="AI625" i="18"/>
  <c r="AK625" i="18" s="1"/>
  <c r="AL625" i="18" s="1"/>
  <c r="AM625" i="18" s="1"/>
  <c r="AG627" i="18"/>
  <c r="AG626" i="18"/>
  <c r="AI626" i="18" s="1"/>
  <c r="AJ626" i="18"/>
  <c r="AH627" i="18"/>
  <c r="AL623" i="18"/>
  <c r="AM623" i="18" s="1"/>
  <c r="AG608" i="18"/>
  <c r="AI608" i="18" s="1"/>
  <c r="AK608" i="18" s="1"/>
  <c r="AG617" i="18"/>
  <c r="AI617" i="18" s="1"/>
  <c r="AL615" i="18"/>
  <c r="AM615" i="18" s="1"/>
  <c r="AJ617" i="18"/>
  <c r="AH618" i="18"/>
  <c r="AG619" i="18"/>
  <c r="AK616" i="18"/>
  <c r="AL616" i="18" s="1"/>
  <c r="AM616" i="18" s="1"/>
  <c r="AI609" i="18"/>
  <c r="AG610" i="18"/>
  <c r="AJ609" i="18"/>
  <c r="AH610" i="18"/>
  <c r="AL596" i="18"/>
  <c r="AM596" i="18" s="1"/>
  <c r="AJ600" i="18"/>
  <c r="AH601" i="18"/>
  <c r="AI598" i="18"/>
  <c r="AK598" i="18" s="1"/>
  <c r="AL598" i="18" s="1"/>
  <c r="AM598" i="18" s="1"/>
  <c r="AG599" i="18"/>
  <c r="AI599" i="18" s="1"/>
  <c r="AK599" i="18" s="1"/>
  <c r="AL599" i="18" s="1"/>
  <c r="AM599" i="18" s="1"/>
  <c r="AG600" i="18"/>
  <c r="AI589" i="18"/>
  <c r="AK589" i="18" s="1"/>
  <c r="AL589" i="18" s="1"/>
  <c r="AM589" i="18" s="1"/>
  <c r="AG591" i="18"/>
  <c r="AG590" i="18"/>
  <c r="AI590" i="18" s="1"/>
  <c r="AK588" i="18"/>
  <c r="AL588" i="18" s="1"/>
  <c r="AM588" i="18" s="1"/>
  <c r="AJ590" i="18"/>
  <c r="AH591" i="18"/>
  <c r="AL587" i="18"/>
  <c r="AM587" i="18" s="1"/>
  <c r="AL578" i="18"/>
  <c r="AM578" i="18" s="1"/>
  <c r="AJ581" i="18"/>
  <c r="AH582" i="18"/>
  <c r="AI580" i="18"/>
  <c r="AK580" i="18" s="1"/>
  <c r="AL580" i="18" s="1"/>
  <c r="AM580" i="18" s="1"/>
  <c r="AG581" i="18"/>
  <c r="AI581" i="18" s="1"/>
  <c r="AG582" i="18"/>
  <c r="AK570" i="18"/>
  <c r="AL570" i="18" s="1"/>
  <c r="AM570" i="18" s="1"/>
  <c r="AJ572" i="18"/>
  <c r="AH573" i="18"/>
  <c r="AI571" i="18"/>
  <c r="AK571" i="18" s="1"/>
  <c r="AL571" i="18" s="1"/>
  <c r="AM571" i="18" s="1"/>
  <c r="AG572" i="18"/>
  <c r="AI572" i="18" s="1"/>
  <c r="AG573" i="18"/>
  <c r="AL569" i="18"/>
  <c r="AM569" i="18" s="1"/>
  <c r="AL560" i="18"/>
  <c r="AM560" i="18" s="1"/>
  <c r="AJ563" i="18"/>
  <c r="AH564" i="18"/>
  <c r="AK561" i="18"/>
  <c r="AL561" i="18" s="1"/>
  <c r="AM561" i="18" s="1"/>
  <c r="AI562" i="18"/>
  <c r="AK562" i="18" s="1"/>
  <c r="AL562" i="18" s="1"/>
  <c r="AM562" i="18" s="1"/>
  <c r="AG563" i="18"/>
  <c r="AI563" i="18" s="1"/>
  <c r="AG564" i="18"/>
  <c r="AL551" i="18"/>
  <c r="AM551" i="18" s="1"/>
  <c r="AI553" i="18"/>
  <c r="AK553" i="18" s="1"/>
  <c r="AL553" i="18" s="1"/>
  <c r="AM553" i="18" s="1"/>
  <c r="AG554" i="18"/>
  <c r="AI554" i="18" s="1"/>
  <c r="AG555" i="18"/>
  <c r="AJ554" i="18"/>
  <c r="AH555" i="18"/>
  <c r="AK536" i="18"/>
  <c r="AL536" i="18" s="1"/>
  <c r="AM536" i="18" s="1"/>
  <c r="AL543" i="18"/>
  <c r="AM543" i="18" s="1"/>
  <c r="AI546" i="18"/>
  <c r="AG547" i="18"/>
  <c r="AJ545" i="18"/>
  <c r="AK545" i="18" s="1"/>
  <c r="AL545" i="18" s="1"/>
  <c r="AM545" i="18" s="1"/>
  <c r="AH546" i="18"/>
  <c r="AK544" i="18"/>
  <c r="AL544" i="18" s="1"/>
  <c r="AM544" i="18" s="1"/>
  <c r="AJ537" i="18"/>
  <c r="AH538" i="18"/>
  <c r="AI537" i="18"/>
  <c r="AG538" i="18"/>
  <c r="AL524" i="18"/>
  <c r="AM524" i="18" s="1"/>
  <c r="AJ528" i="18"/>
  <c r="AH529" i="18"/>
  <c r="AI526" i="18"/>
  <c r="AK526" i="18" s="1"/>
  <c r="AL526" i="18" s="1"/>
  <c r="AM526" i="18" s="1"/>
  <c r="AG527" i="18"/>
  <c r="AI527" i="18" s="1"/>
  <c r="AK527" i="18" s="1"/>
  <c r="AL527" i="18" s="1"/>
  <c r="AM527" i="18" s="1"/>
  <c r="AG528" i="18"/>
  <c r="AL515" i="18"/>
  <c r="AM515" i="18" s="1"/>
  <c r="AJ518" i="18"/>
  <c r="AH519" i="18"/>
  <c r="AI517" i="18"/>
  <c r="AK517" i="18" s="1"/>
  <c r="AL517" i="18" s="1"/>
  <c r="AM517" i="18" s="1"/>
  <c r="AG519" i="18"/>
  <c r="AG518" i="18"/>
  <c r="AI518" i="18" s="1"/>
  <c r="AK507" i="18"/>
  <c r="AL507" i="18" s="1"/>
  <c r="AM507" i="18" s="1"/>
  <c r="AJ509" i="18"/>
  <c r="AH510" i="18"/>
  <c r="AI508" i="18"/>
  <c r="AK508" i="18" s="1"/>
  <c r="AL508" i="18" s="1"/>
  <c r="AM508" i="18" s="1"/>
  <c r="AG509" i="18"/>
  <c r="AI509" i="18" s="1"/>
  <c r="AG510" i="18"/>
  <c r="AL506" i="18"/>
  <c r="AM506" i="18" s="1"/>
  <c r="AK489" i="18"/>
  <c r="AL489" i="18" s="1"/>
  <c r="AM489" i="18" s="1"/>
  <c r="AI499" i="18"/>
  <c r="AK499" i="18" s="1"/>
  <c r="AL499" i="18" s="1"/>
  <c r="AM499" i="18" s="1"/>
  <c r="AG500" i="18"/>
  <c r="AI500" i="18" s="1"/>
  <c r="AG501" i="18"/>
  <c r="AJ500" i="18"/>
  <c r="AH501" i="18"/>
  <c r="AK498" i="18"/>
  <c r="AL498" i="18" s="1"/>
  <c r="AM498" i="18" s="1"/>
  <c r="AL497" i="18"/>
  <c r="AM497" i="18" s="1"/>
  <c r="AL488" i="18"/>
  <c r="AM488" i="18" s="1"/>
  <c r="AJ491" i="18"/>
  <c r="AH492" i="18"/>
  <c r="AI490" i="18"/>
  <c r="AK490" i="18" s="1"/>
  <c r="AL490" i="18" s="1"/>
  <c r="AM490" i="18" s="1"/>
  <c r="AG491" i="18"/>
  <c r="AI491" i="18" s="1"/>
  <c r="AG492" i="18"/>
  <c r="AL479" i="18"/>
  <c r="AM479" i="18" s="1"/>
  <c r="AJ482" i="18"/>
  <c r="AH483" i="18"/>
  <c r="AI481" i="18"/>
  <c r="AK481" i="18" s="1"/>
  <c r="AL481" i="18" s="1"/>
  <c r="AM481" i="18" s="1"/>
  <c r="AG482" i="18"/>
  <c r="AI482" i="18" s="1"/>
  <c r="AG483" i="18"/>
  <c r="AG464" i="18"/>
  <c r="AI464" i="18" s="1"/>
  <c r="AK464" i="18" s="1"/>
  <c r="AG465" i="18"/>
  <c r="AI465" i="18" s="1"/>
  <c r="AI474" i="18"/>
  <c r="AG475" i="18"/>
  <c r="AJ473" i="18"/>
  <c r="AK473" i="18" s="1"/>
  <c r="AL473" i="18" s="1"/>
  <c r="AM473" i="18" s="1"/>
  <c r="AH474" i="18"/>
  <c r="AK472" i="18"/>
  <c r="AL472" i="18" s="1"/>
  <c r="AM472" i="18" s="1"/>
  <c r="AG466" i="18"/>
  <c r="AJ465" i="18"/>
  <c r="AH466" i="18"/>
  <c r="AK444" i="18"/>
  <c r="AL444" i="18" s="1"/>
  <c r="AM444" i="18" s="1"/>
  <c r="AL452" i="18"/>
  <c r="AM452" i="18" s="1"/>
  <c r="AJ456" i="18"/>
  <c r="AH457" i="18"/>
  <c r="AI454" i="18"/>
  <c r="AK454" i="18" s="1"/>
  <c r="AL454" i="18" s="1"/>
  <c r="AM454" i="18" s="1"/>
  <c r="AG456" i="18"/>
  <c r="AG455" i="18"/>
  <c r="AI455" i="18" s="1"/>
  <c r="AK455" i="18" s="1"/>
  <c r="AL455" i="18" s="1"/>
  <c r="AM455" i="18" s="1"/>
  <c r="AL443" i="18"/>
  <c r="AM443" i="18" s="1"/>
  <c r="AJ446" i="18"/>
  <c r="AH447" i="18"/>
  <c r="AI445" i="18"/>
  <c r="AK445" i="18" s="1"/>
  <c r="AL445" i="18" s="1"/>
  <c r="AM445" i="18" s="1"/>
  <c r="AG446" i="18"/>
  <c r="AI446" i="18" s="1"/>
  <c r="AG447" i="18"/>
  <c r="AI436" i="18"/>
  <c r="AK436" i="18" s="1"/>
  <c r="AL436" i="18" s="1"/>
  <c r="AM436" i="18" s="1"/>
  <c r="AG438" i="18"/>
  <c r="AG437" i="18"/>
  <c r="AI437" i="18" s="1"/>
  <c r="AL434" i="18"/>
  <c r="AM434" i="18" s="1"/>
  <c r="AJ437" i="18"/>
  <c r="AH438" i="18"/>
  <c r="AK426" i="18"/>
  <c r="AL426" i="18" s="1"/>
  <c r="AM426" i="18" s="1"/>
  <c r="AI427" i="18"/>
  <c r="AK427" i="18" s="1"/>
  <c r="AL427" i="18" s="1"/>
  <c r="AM427" i="18" s="1"/>
  <c r="AG428" i="18"/>
  <c r="AI428" i="18" s="1"/>
  <c r="AG429" i="18"/>
  <c r="AJ428" i="18"/>
  <c r="AH429" i="18"/>
  <c r="AL425" i="18"/>
  <c r="AM425" i="18" s="1"/>
  <c r="AK408" i="18"/>
  <c r="AL408" i="18" s="1"/>
  <c r="AM408" i="18" s="1"/>
  <c r="AL416" i="18"/>
  <c r="AM416" i="18" s="1"/>
  <c r="AI418" i="18"/>
  <c r="AK418" i="18" s="1"/>
  <c r="AL418" i="18" s="1"/>
  <c r="AM418" i="18" s="1"/>
  <c r="AG420" i="18"/>
  <c r="AG419" i="18"/>
  <c r="AI419" i="18" s="1"/>
  <c r="AJ419" i="18"/>
  <c r="AH420" i="18"/>
  <c r="AG401" i="18"/>
  <c r="AI401" i="18" s="1"/>
  <c r="AG402" i="18"/>
  <c r="AI402" i="18" s="1"/>
  <c r="AI391" i="18"/>
  <c r="AK391" i="18" s="1"/>
  <c r="AL391" i="18" s="1"/>
  <c r="AM391" i="18" s="1"/>
  <c r="AL407" i="18"/>
  <c r="AM407" i="18" s="1"/>
  <c r="AJ410" i="18"/>
  <c r="AH411" i="18"/>
  <c r="AI409" i="18"/>
  <c r="AK409" i="18" s="1"/>
  <c r="AL409" i="18" s="1"/>
  <c r="AM409" i="18" s="1"/>
  <c r="AG410" i="18"/>
  <c r="AI410" i="18" s="1"/>
  <c r="AG411" i="18"/>
  <c r="AL399" i="18"/>
  <c r="AM399" i="18" s="1"/>
  <c r="AJ401" i="18"/>
  <c r="AH402" i="18"/>
  <c r="AK400" i="18"/>
  <c r="AL400" i="18" s="1"/>
  <c r="AM400" i="18" s="1"/>
  <c r="AK392" i="18"/>
  <c r="AI393" i="18"/>
  <c r="AG394" i="18"/>
  <c r="AJ393" i="18"/>
  <c r="AH394" i="18"/>
  <c r="AK372" i="18"/>
  <c r="AL372" i="18" s="1"/>
  <c r="AM372" i="18" s="1"/>
  <c r="AI382" i="18"/>
  <c r="AK382" i="18" s="1"/>
  <c r="AL382" i="18" s="1"/>
  <c r="AM382" i="18" s="1"/>
  <c r="AG384" i="18"/>
  <c r="AG383" i="18"/>
  <c r="AI383" i="18" s="1"/>
  <c r="AK383" i="18" s="1"/>
  <c r="AL383" i="18" s="1"/>
  <c r="AM383" i="18" s="1"/>
  <c r="AJ384" i="18"/>
  <c r="AH385" i="18"/>
  <c r="AL380" i="18"/>
  <c r="AM380" i="18" s="1"/>
  <c r="AL371" i="18"/>
  <c r="AM371" i="18" s="1"/>
  <c r="AJ374" i="18"/>
  <c r="AH375" i="18"/>
  <c r="AI373" i="18"/>
  <c r="AK373" i="18" s="1"/>
  <c r="AL373" i="18" s="1"/>
  <c r="AM373" i="18" s="1"/>
  <c r="AG374" i="18"/>
  <c r="AI374" i="18" s="1"/>
  <c r="AG375" i="18"/>
  <c r="AL362" i="18"/>
  <c r="AM362" i="18" s="1"/>
  <c r="AJ365" i="18"/>
  <c r="AH366" i="18"/>
  <c r="AI364" i="18"/>
  <c r="AK364" i="18" s="1"/>
  <c r="AL364" i="18" s="1"/>
  <c r="AM364" i="18" s="1"/>
  <c r="AG365" i="18"/>
  <c r="AI365" i="18" s="1"/>
  <c r="AG366" i="18"/>
  <c r="AL353" i="18"/>
  <c r="AM353" i="18" s="1"/>
  <c r="AJ356" i="18"/>
  <c r="AH357" i="18"/>
  <c r="AI355" i="18"/>
  <c r="AK355" i="18" s="1"/>
  <c r="AL355" i="18" s="1"/>
  <c r="AM355" i="18" s="1"/>
  <c r="AG356" i="18"/>
  <c r="AI356" i="18" s="1"/>
  <c r="AG357" i="18"/>
  <c r="AK345" i="18"/>
  <c r="AL345" i="18" s="1"/>
  <c r="AM345" i="18" s="1"/>
  <c r="AI346" i="18"/>
  <c r="AK346" i="18" s="1"/>
  <c r="AL346" i="18" s="1"/>
  <c r="AM346" i="18" s="1"/>
  <c r="AG348" i="18"/>
  <c r="AG347" i="18"/>
  <c r="AI347" i="18" s="1"/>
  <c r="AJ347" i="18"/>
  <c r="AH348" i="18"/>
  <c r="AL344" i="18"/>
  <c r="AM344" i="18" s="1"/>
  <c r="AG329" i="18"/>
  <c r="AI329" i="18" s="1"/>
  <c r="AI328" i="18"/>
  <c r="AK328" i="18" s="1"/>
  <c r="AL328" i="18" s="1"/>
  <c r="AM328" i="18" s="1"/>
  <c r="AK336" i="18"/>
  <c r="AL336" i="18" s="1"/>
  <c r="AM336" i="18" s="1"/>
  <c r="AI337" i="18"/>
  <c r="AK337" i="18" s="1"/>
  <c r="AL337" i="18" s="1"/>
  <c r="AM337" i="18" s="1"/>
  <c r="AG339" i="18"/>
  <c r="AG338" i="18"/>
  <c r="AI338" i="18" s="1"/>
  <c r="AJ338" i="18"/>
  <c r="AH339" i="18"/>
  <c r="AL335" i="18"/>
  <c r="AM335" i="18" s="1"/>
  <c r="AJ329" i="18"/>
  <c r="AH330" i="18"/>
  <c r="AI330" i="18"/>
  <c r="AG331" i="18"/>
  <c r="AI321" i="18"/>
  <c r="AG322" i="18"/>
  <c r="AK320" i="18"/>
  <c r="AJ321" i="18"/>
  <c r="AH322" i="18"/>
  <c r="AL308" i="18"/>
  <c r="AM308" i="18" s="1"/>
  <c r="AJ312" i="18"/>
  <c r="AH313" i="18"/>
  <c r="AI310" i="18"/>
  <c r="AK310" i="18" s="1"/>
  <c r="AL310" i="18" s="1"/>
  <c r="AM310" i="18" s="1"/>
  <c r="AG311" i="18"/>
  <c r="AI311" i="18" s="1"/>
  <c r="AK311" i="18" s="1"/>
  <c r="AL311" i="18" s="1"/>
  <c r="AM311" i="18" s="1"/>
  <c r="AG312" i="18"/>
  <c r="AJ302" i="18"/>
  <c r="AH303" i="18"/>
  <c r="AL299" i="18"/>
  <c r="AM299" i="18" s="1"/>
  <c r="AI301" i="18"/>
  <c r="AK301" i="18" s="1"/>
  <c r="AL301" i="18" s="1"/>
  <c r="AM301" i="18" s="1"/>
  <c r="AG303" i="18"/>
  <c r="AG302" i="18"/>
  <c r="AI302" i="18" s="1"/>
  <c r="AL290" i="18"/>
  <c r="AM290" i="18" s="1"/>
  <c r="AJ293" i="18"/>
  <c r="AH294" i="18"/>
  <c r="AI292" i="18"/>
  <c r="AK292" i="18" s="1"/>
  <c r="AL292" i="18" s="1"/>
  <c r="AM292" i="18" s="1"/>
  <c r="AG293" i="18"/>
  <c r="AI293" i="18" s="1"/>
  <c r="AG294" i="18"/>
  <c r="AJ284" i="18"/>
  <c r="AH285" i="18"/>
  <c r="AL281" i="18"/>
  <c r="AM281" i="18" s="1"/>
  <c r="AK282" i="18"/>
  <c r="AL282" i="18" s="1"/>
  <c r="AM282" i="18" s="1"/>
  <c r="AI283" i="18"/>
  <c r="AK283" i="18" s="1"/>
  <c r="AL283" i="18" s="1"/>
  <c r="AM283" i="18" s="1"/>
  <c r="AG284" i="18"/>
  <c r="AI284" i="18" s="1"/>
  <c r="AG285" i="18"/>
  <c r="AG273" i="18"/>
  <c r="AI273" i="18" s="1"/>
  <c r="AK273" i="18" s="1"/>
  <c r="AL273" i="18" s="1"/>
  <c r="AM273" i="18" s="1"/>
  <c r="AK272" i="18"/>
  <c r="AL272" i="18" s="1"/>
  <c r="AM272" i="18" s="1"/>
  <c r="AG274" i="18"/>
  <c r="AG276" i="18" s="1"/>
  <c r="AH274" i="18"/>
  <c r="AJ274" i="18" s="1"/>
  <c r="AH275" i="18"/>
  <c r="AK264" i="18"/>
  <c r="AL264" i="18" s="1"/>
  <c r="AM264" i="18" s="1"/>
  <c r="AL263" i="18"/>
  <c r="AM263" i="18" s="1"/>
  <c r="AI265" i="18"/>
  <c r="AK265" i="18" s="1"/>
  <c r="AL265" i="18" s="1"/>
  <c r="AM265" i="18" s="1"/>
  <c r="AG266" i="18"/>
  <c r="AI266" i="18" s="1"/>
  <c r="AG267" i="18"/>
  <c r="AJ266" i="18"/>
  <c r="AH267" i="18"/>
  <c r="AH256" i="18"/>
  <c r="AH257" i="18" s="1"/>
  <c r="AH258" i="18" s="1"/>
  <c r="AG256" i="18"/>
  <c r="AG258" i="18" s="1"/>
  <c r="AK254" i="18"/>
  <c r="AL254" i="18" s="1"/>
  <c r="AM254" i="18" s="1"/>
  <c r="AI247" i="18"/>
  <c r="AK247" i="18" s="1"/>
  <c r="AL247" i="18" s="1"/>
  <c r="AM247" i="18" s="1"/>
  <c r="AG249" i="18"/>
  <c r="AI249" i="18" s="1"/>
  <c r="AK255" i="18"/>
  <c r="AL255" i="18" s="1"/>
  <c r="AM255" i="18" s="1"/>
  <c r="AK248" i="18"/>
  <c r="AL248" i="18" s="1"/>
  <c r="AM248" i="18" s="1"/>
  <c r="AK237" i="18"/>
  <c r="AL237" i="18" s="1"/>
  <c r="AM237" i="18" s="1"/>
  <c r="AG238" i="18"/>
  <c r="AI238" i="18" s="1"/>
  <c r="AK238" i="18" s="1"/>
  <c r="AL238" i="18" s="1"/>
  <c r="AM238" i="18" s="1"/>
  <c r="AI236" i="18"/>
  <c r="AK236" i="18" s="1"/>
  <c r="AL236" i="18" s="1"/>
  <c r="AM236" i="18" s="1"/>
  <c r="AJ249" i="18"/>
  <c r="AH250" i="18"/>
  <c r="AK228" i="18"/>
  <c r="AL228" i="18" s="1"/>
  <c r="AM228" i="18" s="1"/>
  <c r="AJ239" i="18"/>
  <c r="AH240" i="18"/>
  <c r="AL227" i="18"/>
  <c r="AM227" i="18" s="1"/>
  <c r="AJ230" i="18"/>
  <c r="AH231" i="18"/>
  <c r="AI229" i="18"/>
  <c r="AK229" i="18" s="1"/>
  <c r="AL229" i="18" s="1"/>
  <c r="AM229" i="18" s="1"/>
  <c r="AG230" i="18"/>
  <c r="AI230" i="18" s="1"/>
  <c r="AG231" i="18"/>
  <c r="AK210" i="18"/>
  <c r="AL210" i="18" s="1"/>
  <c r="AM210" i="18" s="1"/>
  <c r="AK219" i="18"/>
  <c r="AL219" i="18" s="1"/>
  <c r="AM219" i="18" s="1"/>
  <c r="AI220" i="18"/>
  <c r="AK220" i="18" s="1"/>
  <c r="AL220" i="18" s="1"/>
  <c r="AM220" i="18" s="1"/>
  <c r="AG222" i="18"/>
  <c r="AG221" i="18"/>
  <c r="AI221" i="18" s="1"/>
  <c r="AL218" i="18"/>
  <c r="AM218" i="18" s="1"/>
  <c r="AJ221" i="18"/>
  <c r="AH222" i="18"/>
  <c r="AL209" i="18"/>
  <c r="AM209" i="18" s="1"/>
  <c r="AJ212" i="18"/>
  <c r="AH213" i="18"/>
  <c r="AI211" i="18"/>
  <c r="AK211" i="18" s="1"/>
  <c r="AL211" i="18" s="1"/>
  <c r="AM211" i="18" s="1"/>
  <c r="AG213" i="18"/>
  <c r="AG212" i="18"/>
  <c r="AI212" i="18" s="1"/>
  <c r="AK201" i="18"/>
  <c r="AL201" i="18" s="1"/>
  <c r="AM201" i="18" s="1"/>
  <c r="AL200" i="18"/>
  <c r="AM200" i="18" s="1"/>
  <c r="AJ203" i="18"/>
  <c r="AH204" i="18"/>
  <c r="AI202" i="18"/>
  <c r="AK202" i="18" s="1"/>
  <c r="AL202" i="18" s="1"/>
  <c r="AM202" i="18" s="1"/>
  <c r="AG204" i="18"/>
  <c r="AG203" i="18"/>
  <c r="AI203" i="18" s="1"/>
  <c r="AL191" i="18"/>
  <c r="AM191" i="18" s="1"/>
  <c r="AI193" i="18"/>
  <c r="AK193" i="18" s="1"/>
  <c r="AL193" i="18" s="1"/>
  <c r="AM193" i="18" s="1"/>
  <c r="AG195" i="18"/>
  <c r="AG194" i="18"/>
  <c r="AI194" i="18" s="1"/>
  <c r="AK192" i="18"/>
  <c r="AL192" i="18" s="1"/>
  <c r="AM192" i="18" s="1"/>
  <c r="AJ194" i="18"/>
  <c r="AH195" i="18"/>
  <c r="AK184" i="18"/>
  <c r="AL184" i="18" s="1"/>
  <c r="AM184" i="18" s="1"/>
  <c r="AJ185" i="18"/>
  <c r="AK185" i="18" s="1"/>
  <c r="AH186" i="18"/>
  <c r="AI186" i="18"/>
  <c r="AG187" i="18"/>
  <c r="AH177" i="18"/>
  <c r="AJ177" i="18" s="1"/>
  <c r="AI175" i="18"/>
  <c r="AK175" i="18" s="1"/>
  <c r="AL175" i="18" s="1"/>
  <c r="AM175" i="18" s="1"/>
  <c r="AG176" i="18"/>
  <c r="AI176" i="18" s="1"/>
  <c r="AK176" i="18" s="1"/>
  <c r="AL176" i="18" s="1"/>
  <c r="AM176" i="18" s="1"/>
  <c r="AG177" i="18"/>
  <c r="AL173" i="18"/>
  <c r="AM173" i="18" s="1"/>
  <c r="AH178" i="18"/>
  <c r="AK165" i="18"/>
  <c r="AL165" i="18" s="1"/>
  <c r="AM165" i="18" s="1"/>
  <c r="AJ167" i="18"/>
  <c r="AH168" i="18"/>
  <c r="AI166" i="18"/>
  <c r="AK166" i="18" s="1"/>
  <c r="AL166" i="18" s="1"/>
  <c r="AM166" i="18" s="1"/>
  <c r="AG167" i="18"/>
  <c r="AI167" i="18" s="1"/>
  <c r="AG168" i="18"/>
  <c r="AL164" i="18"/>
  <c r="AM164" i="18" s="1"/>
  <c r="AK156" i="18"/>
  <c r="AL156" i="18" s="1"/>
  <c r="AM156" i="18" s="1"/>
  <c r="AJ158" i="18"/>
  <c r="AH159" i="18"/>
  <c r="AI157" i="18"/>
  <c r="AK157" i="18" s="1"/>
  <c r="AL157" i="18" s="1"/>
  <c r="AM157" i="18" s="1"/>
  <c r="AG158" i="18"/>
  <c r="AI158" i="18" s="1"/>
  <c r="AG159" i="18"/>
  <c r="AL155" i="18"/>
  <c r="AM155" i="18" s="1"/>
  <c r="AK147" i="18"/>
  <c r="AL147" i="18" s="1"/>
  <c r="AM147" i="18" s="1"/>
  <c r="AI148" i="18"/>
  <c r="AK148" i="18" s="1"/>
  <c r="AL148" i="18" s="1"/>
  <c r="AM148" i="18" s="1"/>
  <c r="AG150" i="18"/>
  <c r="AG149" i="18"/>
  <c r="AI149" i="18" s="1"/>
  <c r="AL146" i="18"/>
  <c r="AM146" i="18" s="1"/>
  <c r="AJ149" i="18"/>
  <c r="AH150" i="18"/>
  <c r="AK138" i="18"/>
  <c r="AL138" i="18" s="1"/>
  <c r="AM138" i="18" s="1"/>
  <c r="AL137" i="18"/>
  <c r="AM137" i="18" s="1"/>
  <c r="AI139" i="18"/>
  <c r="AK139" i="18" s="1"/>
  <c r="AG141" i="18"/>
  <c r="AG140" i="18"/>
  <c r="AI140" i="18" s="1"/>
  <c r="AJ140" i="18"/>
  <c r="AH141" i="18"/>
  <c r="AI130" i="18"/>
  <c r="AK130" i="18" s="1"/>
  <c r="AL130" i="18" s="1"/>
  <c r="AM130" i="18" s="1"/>
  <c r="AG132" i="18"/>
  <c r="AG131" i="18"/>
  <c r="AI131" i="18" s="1"/>
  <c r="AL128" i="18"/>
  <c r="AM128" i="18" s="1"/>
  <c r="AJ131" i="18"/>
  <c r="AH132" i="18"/>
  <c r="AK129" i="18"/>
  <c r="AL129" i="18" s="1"/>
  <c r="AM129" i="18" s="1"/>
  <c r="AK120" i="18"/>
  <c r="AL120" i="18" s="1"/>
  <c r="AM120" i="18" s="1"/>
  <c r="AI121" i="18"/>
  <c r="AK121" i="18" s="1"/>
  <c r="AL121" i="18" s="1"/>
  <c r="AM121" i="18" s="1"/>
  <c r="AG122" i="18"/>
  <c r="AI122" i="18" s="1"/>
  <c r="AG123" i="18"/>
  <c r="AL119" i="18"/>
  <c r="AM119" i="18" s="1"/>
  <c r="AJ122" i="18"/>
  <c r="AH123" i="18"/>
  <c r="AK111" i="18"/>
  <c r="AL111" i="18" s="1"/>
  <c r="AM111" i="18" s="1"/>
  <c r="AJ113" i="18"/>
  <c r="AK113" i="18" s="1"/>
  <c r="AH114" i="18"/>
  <c r="AI114" i="18"/>
  <c r="AG115" i="18"/>
  <c r="AK112" i="18"/>
  <c r="AL112" i="18" s="1"/>
  <c r="AM112" i="18" s="1"/>
  <c r="AK93" i="18"/>
  <c r="AL93" i="18" s="1"/>
  <c r="AM93" i="18" s="1"/>
  <c r="AK102" i="18"/>
  <c r="AL102" i="18" s="1"/>
  <c r="AM102" i="18" s="1"/>
  <c r="AI103" i="18"/>
  <c r="AK103" i="18" s="1"/>
  <c r="AL103" i="18" s="1"/>
  <c r="AM103" i="18" s="1"/>
  <c r="AG104" i="18"/>
  <c r="AI104" i="18" s="1"/>
  <c r="AK104" i="18" s="1"/>
  <c r="AL104" i="18" s="1"/>
  <c r="AM104" i="18" s="1"/>
  <c r="AG105" i="18"/>
  <c r="AJ105" i="18"/>
  <c r="AH106" i="18"/>
  <c r="AL101" i="18"/>
  <c r="AM101" i="18" s="1"/>
  <c r="AI94" i="18"/>
  <c r="AK94" i="18" s="1"/>
  <c r="AL94" i="18" s="1"/>
  <c r="AM94" i="18" s="1"/>
  <c r="AG96" i="18"/>
  <c r="AG95" i="18"/>
  <c r="AI95" i="18" s="1"/>
  <c r="AJ95" i="18"/>
  <c r="AH96" i="18"/>
  <c r="AL92" i="18"/>
  <c r="AM92" i="18" s="1"/>
  <c r="AK84" i="18"/>
  <c r="AL84" i="18" s="1"/>
  <c r="AM84" i="18" s="1"/>
  <c r="AJ86" i="18"/>
  <c r="AH87" i="18"/>
  <c r="AI85" i="18"/>
  <c r="AK85" i="18" s="1"/>
  <c r="AL85" i="18" s="1"/>
  <c r="AM85" i="18" s="1"/>
  <c r="AG86" i="18"/>
  <c r="AI86" i="18" s="1"/>
  <c r="AG87" i="18"/>
  <c r="AL83" i="18"/>
  <c r="AM83" i="18" s="1"/>
  <c r="AK75" i="18"/>
  <c r="AL75" i="18" s="1"/>
  <c r="AM75" i="18" s="1"/>
  <c r="AL74" i="18"/>
  <c r="AM74" i="18" s="1"/>
  <c r="AJ77" i="18"/>
  <c r="AH78" i="18"/>
  <c r="AI76" i="18"/>
  <c r="AK76" i="18" s="1"/>
  <c r="AL76" i="18" s="1"/>
  <c r="AM76" i="18" s="1"/>
  <c r="AG78" i="18"/>
  <c r="AG77" i="18"/>
  <c r="AI77" i="18" s="1"/>
  <c r="AK66" i="18"/>
  <c r="AL66" i="18" s="1"/>
  <c r="AM66" i="18" s="1"/>
  <c r="AI67" i="18"/>
  <c r="AK67" i="18" s="1"/>
  <c r="AL67" i="18" s="1"/>
  <c r="AM67" i="18" s="1"/>
  <c r="AG69" i="18"/>
  <c r="AG68" i="18"/>
  <c r="AI68" i="18" s="1"/>
  <c r="AJ68" i="18"/>
  <c r="AH69" i="18"/>
  <c r="AL65" i="18"/>
  <c r="AM65" i="18" s="1"/>
  <c r="AK57" i="18"/>
  <c r="AL57" i="18" s="1"/>
  <c r="AM57" i="18" s="1"/>
  <c r="AL56" i="18"/>
  <c r="AM56" i="18" s="1"/>
  <c r="AK48" i="18"/>
  <c r="AL48" i="18" s="1"/>
  <c r="AM48" i="18" s="1"/>
  <c r="AL47" i="18"/>
  <c r="AM47" i="18" s="1"/>
  <c r="AJ41" i="18"/>
  <c r="AH42" i="18"/>
  <c r="AG33" i="18"/>
  <c r="AL29" i="18"/>
  <c r="AM29" i="18" s="1"/>
  <c r="AG21" i="18"/>
  <c r="AI21" i="18" s="1"/>
  <c r="AK21" i="18" s="1"/>
  <c r="AL21" i="18" s="1"/>
  <c r="AM21" i="18" s="1"/>
  <c r="AI20" i="18"/>
  <c r="AK20" i="18" s="1"/>
  <c r="AL20" i="18" s="1"/>
  <c r="AM20" i="18" s="1"/>
  <c r="U596" i="18"/>
  <c r="U605" i="18"/>
  <c r="V425" i="18"/>
  <c r="V308" i="18"/>
  <c r="U290" i="18"/>
  <c r="V236" i="18"/>
  <c r="V218" i="18"/>
  <c r="V173" i="18"/>
  <c r="V101" i="18"/>
  <c r="V83" i="18"/>
  <c r="U47" i="18"/>
  <c r="T20" i="18"/>
  <c r="V20" i="18" s="1"/>
  <c r="U506" i="18"/>
  <c r="V335" i="18"/>
  <c r="U92" i="18"/>
  <c r="V146" i="18"/>
  <c r="U587" i="18"/>
  <c r="U578" i="18"/>
  <c r="U200" i="18"/>
  <c r="V353" i="18"/>
  <c r="V416" i="18"/>
  <c r="V209" i="18"/>
  <c r="U497" i="18"/>
  <c r="V128" i="18"/>
  <c r="U362" i="18"/>
  <c r="V371" i="18"/>
  <c r="V137" i="18"/>
  <c r="V344" i="18"/>
  <c r="U434" i="18"/>
  <c r="V551" i="18"/>
  <c r="V470" i="18"/>
  <c r="V515" i="18"/>
  <c r="V65" i="18"/>
  <c r="U380" i="18"/>
  <c r="U191" i="18"/>
  <c r="U29" i="18"/>
  <c r="V38" i="18"/>
  <c r="U272" i="18"/>
  <c r="V254" i="18"/>
  <c r="U281" i="18"/>
  <c r="U245" i="18"/>
  <c r="V614" i="18"/>
  <c r="U56" i="18"/>
  <c r="V632" i="18"/>
  <c r="U119" i="18"/>
  <c r="U407" i="18"/>
  <c r="V182" i="18"/>
  <c r="U569" i="18"/>
  <c r="V524" i="18"/>
  <c r="V326" i="18"/>
  <c r="U452" i="18"/>
  <c r="U443" i="18"/>
  <c r="U227" i="18"/>
  <c r="U542" i="18"/>
  <c r="U299" i="18"/>
  <c r="U155" i="18"/>
  <c r="U461" i="18"/>
  <c r="U263" i="18"/>
  <c r="U398" i="18"/>
  <c r="V110" i="18"/>
  <c r="U560" i="18"/>
  <c r="V560" i="18"/>
  <c r="U623" i="18"/>
  <c r="U317" i="18"/>
  <c r="U488" i="18"/>
  <c r="V488" i="18"/>
  <c r="V533" i="18"/>
  <c r="U533" i="18"/>
  <c r="V74" i="18"/>
  <c r="U74" i="18"/>
  <c r="V389" i="18"/>
  <c r="U389" i="18"/>
  <c r="V164" i="18"/>
  <c r="U164" i="18"/>
  <c r="V479" i="18"/>
  <c r="U479" i="18"/>
  <c r="AH60" i="18" l="1"/>
  <c r="AH34" i="18"/>
  <c r="AJ26" i="18"/>
  <c r="AH27" i="18"/>
  <c r="AG50" i="18"/>
  <c r="AI50" i="18" s="1"/>
  <c r="AK50" i="18" s="1"/>
  <c r="AL50" i="18" s="1"/>
  <c r="AM50" i="18" s="1"/>
  <c r="AG59" i="18"/>
  <c r="AK329" i="18"/>
  <c r="AL329" i="18" s="1"/>
  <c r="AM329" i="18" s="1"/>
  <c r="AH51" i="18"/>
  <c r="AJ51" i="18" s="1"/>
  <c r="AG22" i="18"/>
  <c r="AI22" i="18" s="1"/>
  <c r="AK22" i="18" s="1"/>
  <c r="AL22" i="18" s="1"/>
  <c r="AM22" i="18" s="1"/>
  <c r="AK626" i="18"/>
  <c r="AL626" i="18" s="1"/>
  <c r="AM626" i="18" s="1"/>
  <c r="AK356" i="18"/>
  <c r="AL356" i="18" s="1"/>
  <c r="AM356" i="18" s="1"/>
  <c r="AK302" i="18"/>
  <c r="AL302" i="18" s="1"/>
  <c r="AM302" i="18" s="1"/>
  <c r="AI31" i="18"/>
  <c r="AK31" i="18" s="1"/>
  <c r="AL31" i="18" s="1"/>
  <c r="AM31" i="18" s="1"/>
  <c r="AI636" i="18"/>
  <c r="AG637" i="18"/>
  <c r="AK635" i="18"/>
  <c r="AJ636" i="18"/>
  <c r="AH637" i="18"/>
  <c r="AI627" i="18"/>
  <c r="AG628" i="18"/>
  <c r="AJ627" i="18"/>
  <c r="AH628" i="18"/>
  <c r="AK617" i="18"/>
  <c r="AL617" i="18" s="1"/>
  <c r="AM617" i="18" s="1"/>
  <c r="AJ618" i="18"/>
  <c r="AK618" i="18" s="1"/>
  <c r="AL618" i="18" s="1"/>
  <c r="AM618" i="18" s="1"/>
  <c r="AH619" i="18"/>
  <c r="AI619" i="18"/>
  <c r="AG620" i="18"/>
  <c r="AI610" i="18"/>
  <c r="AG611" i="18"/>
  <c r="AK609" i="18"/>
  <c r="AL609" i="18" s="1"/>
  <c r="AM609" i="18" s="1"/>
  <c r="AJ610" i="18"/>
  <c r="AH611" i="18"/>
  <c r="AL608" i="18"/>
  <c r="AM608" i="18" s="1"/>
  <c r="AJ601" i="18"/>
  <c r="AH602" i="18"/>
  <c r="AI600" i="18"/>
  <c r="AK600" i="18" s="1"/>
  <c r="AL600" i="18" s="1"/>
  <c r="AM600" i="18" s="1"/>
  <c r="AG601" i="18"/>
  <c r="AK590" i="18"/>
  <c r="AL590" i="18" s="1"/>
  <c r="AM590" i="18" s="1"/>
  <c r="AJ591" i="18"/>
  <c r="AH592" i="18"/>
  <c r="AI591" i="18"/>
  <c r="AG592" i="18"/>
  <c r="AK581" i="18"/>
  <c r="AL581" i="18" s="1"/>
  <c r="AM581" i="18" s="1"/>
  <c r="AJ582" i="18"/>
  <c r="AH583" i="18"/>
  <c r="AI582" i="18"/>
  <c r="AG583" i="18"/>
  <c r="AK572" i="18"/>
  <c r="AL572" i="18" s="1"/>
  <c r="AM572" i="18" s="1"/>
  <c r="AJ573" i="18"/>
  <c r="AH574" i="18"/>
  <c r="AI573" i="18"/>
  <c r="AG574" i="18"/>
  <c r="AK554" i="18"/>
  <c r="AL554" i="18" s="1"/>
  <c r="AM554" i="18" s="1"/>
  <c r="AJ564" i="18"/>
  <c r="AH565" i="18"/>
  <c r="AK563" i="18"/>
  <c r="AL563" i="18" s="1"/>
  <c r="AM563" i="18" s="1"/>
  <c r="AI564" i="18"/>
  <c r="AG565" i="18"/>
  <c r="AJ555" i="18"/>
  <c r="AH556" i="18"/>
  <c r="AI555" i="18"/>
  <c r="AG556" i="18"/>
  <c r="AI547" i="18"/>
  <c r="AG548" i="18"/>
  <c r="AJ546" i="18"/>
  <c r="AK546" i="18" s="1"/>
  <c r="AH547" i="18"/>
  <c r="AI538" i="18"/>
  <c r="AG539" i="18"/>
  <c r="AK537" i="18"/>
  <c r="AJ538" i="18"/>
  <c r="AH539" i="18"/>
  <c r="AK518" i="18"/>
  <c r="AL518" i="18" s="1"/>
  <c r="AM518" i="18" s="1"/>
  <c r="AJ529" i="18"/>
  <c r="AH530" i="18"/>
  <c r="AI528" i="18"/>
  <c r="AK528" i="18" s="1"/>
  <c r="AL528" i="18" s="1"/>
  <c r="AM528" i="18" s="1"/>
  <c r="AG529" i="18"/>
  <c r="AK509" i="18"/>
  <c r="AL509" i="18" s="1"/>
  <c r="AM509" i="18" s="1"/>
  <c r="AJ519" i="18"/>
  <c r="AH520" i="18"/>
  <c r="AI519" i="18"/>
  <c r="AG520" i="18"/>
  <c r="AJ510" i="18"/>
  <c r="AH511" i="18"/>
  <c r="AI510" i="18"/>
  <c r="AG511" i="18"/>
  <c r="AI501" i="18"/>
  <c r="AG502" i="18"/>
  <c r="AK500" i="18"/>
  <c r="AJ501" i="18"/>
  <c r="AH502" i="18"/>
  <c r="AK491" i="18"/>
  <c r="AL491" i="18" s="1"/>
  <c r="AM491" i="18" s="1"/>
  <c r="AJ492" i="18"/>
  <c r="AH493" i="18"/>
  <c r="AI492" i="18"/>
  <c r="AG493" i="18"/>
  <c r="AK482" i="18"/>
  <c r="AL482" i="18" s="1"/>
  <c r="AM482" i="18" s="1"/>
  <c r="AJ483" i="18"/>
  <c r="AH484" i="18"/>
  <c r="AI483" i="18"/>
  <c r="AG484" i="18"/>
  <c r="AI475" i="18"/>
  <c r="AG476" i="18"/>
  <c r="AJ474" i="18"/>
  <c r="AK474" i="18" s="1"/>
  <c r="AH475" i="18"/>
  <c r="AK465" i="18"/>
  <c r="AL465" i="18" s="1"/>
  <c r="AM465" i="18" s="1"/>
  <c r="AJ466" i="18"/>
  <c r="AH467" i="18"/>
  <c r="AI466" i="18"/>
  <c r="AG467" i="18"/>
  <c r="AL464" i="18"/>
  <c r="AM464" i="18" s="1"/>
  <c r="AJ457" i="18"/>
  <c r="AH458" i="18"/>
  <c r="AI456" i="18"/>
  <c r="AK456" i="18" s="1"/>
  <c r="AL456" i="18" s="1"/>
  <c r="AM456" i="18" s="1"/>
  <c r="AG457" i="18"/>
  <c r="AK446" i="18"/>
  <c r="AL446" i="18" s="1"/>
  <c r="AM446" i="18" s="1"/>
  <c r="AJ447" i="18"/>
  <c r="AH448" i="18"/>
  <c r="AI447" i="18"/>
  <c r="AG448" i="18"/>
  <c r="AJ438" i="18"/>
  <c r="AH439" i="18"/>
  <c r="AK437" i="18"/>
  <c r="AL437" i="18" s="1"/>
  <c r="AM437" i="18" s="1"/>
  <c r="AI438" i="18"/>
  <c r="AG439" i="18"/>
  <c r="AK419" i="18"/>
  <c r="AL419" i="18" s="1"/>
  <c r="AM419" i="18" s="1"/>
  <c r="AK428" i="18"/>
  <c r="AL428" i="18" s="1"/>
  <c r="AM428" i="18" s="1"/>
  <c r="AI429" i="18"/>
  <c r="AG430" i="18"/>
  <c r="AJ429" i="18"/>
  <c r="AH430" i="18"/>
  <c r="AJ420" i="18"/>
  <c r="AH421" i="18"/>
  <c r="AI420" i="18"/>
  <c r="AG421" i="18"/>
  <c r="AK401" i="18"/>
  <c r="AL401" i="18" s="1"/>
  <c r="AM401" i="18" s="1"/>
  <c r="AG403" i="18"/>
  <c r="AI403" i="18" s="1"/>
  <c r="AJ411" i="18"/>
  <c r="AH412" i="18"/>
  <c r="AK410" i="18"/>
  <c r="AL410" i="18" s="1"/>
  <c r="AM410" i="18" s="1"/>
  <c r="AI411" i="18"/>
  <c r="AG412" i="18"/>
  <c r="AJ402" i="18"/>
  <c r="AK402" i="18" s="1"/>
  <c r="AH403" i="18"/>
  <c r="AG404" i="18"/>
  <c r="AL392" i="18"/>
  <c r="AM392" i="18" s="1"/>
  <c r="AI394" i="18"/>
  <c r="AG395" i="18"/>
  <c r="AJ394" i="18"/>
  <c r="AH395" i="18"/>
  <c r="AK393" i="18"/>
  <c r="AL393" i="18" s="1"/>
  <c r="AM393" i="18" s="1"/>
  <c r="AI384" i="18"/>
  <c r="AK384" i="18" s="1"/>
  <c r="AG385" i="18"/>
  <c r="AJ385" i="18"/>
  <c r="AH386" i="18"/>
  <c r="AK374" i="18"/>
  <c r="AL374" i="18" s="1"/>
  <c r="AM374" i="18" s="1"/>
  <c r="AJ375" i="18"/>
  <c r="AH376" i="18"/>
  <c r="AI375" i="18"/>
  <c r="AG376" i="18"/>
  <c r="AI366" i="18"/>
  <c r="AG367" i="18"/>
  <c r="AK365" i="18"/>
  <c r="AL365" i="18" s="1"/>
  <c r="AM365" i="18" s="1"/>
  <c r="AJ366" i="18"/>
  <c r="AH367" i="18"/>
  <c r="AK347" i="18"/>
  <c r="AL347" i="18" s="1"/>
  <c r="AM347" i="18" s="1"/>
  <c r="AJ357" i="18"/>
  <c r="AH358" i="18"/>
  <c r="AI357" i="18"/>
  <c r="AG358" i="18"/>
  <c r="AI348" i="18"/>
  <c r="AG349" i="18"/>
  <c r="AJ348" i="18"/>
  <c r="AH349" i="18"/>
  <c r="AJ339" i="18"/>
  <c r="AH340" i="18"/>
  <c r="AK338" i="18"/>
  <c r="AL338" i="18" s="1"/>
  <c r="AM338" i="18" s="1"/>
  <c r="AI339" i="18"/>
  <c r="AG340" i="18"/>
  <c r="AI331" i="18"/>
  <c r="AG332" i="18"/>
  <c r="AJ330" i="18"/>
  <c r="AK330" i="18" s="1"/>
  <c r="AH331" i="18"/>
  <c r="AL320" i="18"/>
  <c r="AM320" i="18" s="1"/>
  <c r="AI322" i="18"/>
  <c r="AG323" i="18"/>
  <c r="AJ322" i="18"/>
  <c r="AH323" i="18"/>
  <c r="AK321" i="18"/>
  <c r="AL321" i="18" s="1"/>
  <c r="AM321" i="18" s="1"/>
  <c r="AJ313" i="18"/>
  <c r="AH314" i="18"/>
  <c r="AI312" i="18"/>
  <c r="AK312" i="18" s="1"/>
  <c r="AL312" i="18" s="1"/>
  <c r="AM312" i="18" s="1"/>
  <c r="AG313" i="18"/>
  <c r="AI303" i="18"/>
  <c r="AG304" i="18"/>
  <c r="AJ303" i="18"/>
  <c r="AH304" i="18"/>
  <c r="AK293" i="18"/>
  <c r="AL293" i="18" s="1"/>
  <c r="AM293" i="18" s="1"/>
  <c r="AJ294" i="18"/>
  <c r="AH295" i="18"/>
  <c r="AI294" i="18"/>
  <c r="AG295" i="18"/>
  <c r="AI285" i="18"/>
  <c r="AG286" i="18"/>
  <c r="AJ285" i="18"/>
  <c r="AH286" i="18"/>
  <c r="AK284" i="18"/>
  <c r="AL284" i="18" s="1"/>
  <c r="AM284" i="18" s="1"/>
  <c r="AI274" i="18"/>
  <c r="AK274" i="18" s="1"/>
  <c r="AL274" i="18" s="1"/>
  <c r="AM274" i="18" s="1"/>
  <c r="AG275" i="18"/>
  <c r="AI275" i="18" s="1"/>
  <c r="AJ275" i="18"/>
  <c r="AH276" i="18"/>
  <c r="AI276" i="18"/>
  <c r="AG277" i="18"/>
  <c r="AJ267" i="18"/>
  <c r="AH268" i="18"/>
  <c r="AI267" i="18"/>
  <c r="AG268" i="18"/>
  <c r="AK266" i="18"/>
  <c r="AL266" i="18" s="1"/>
  <c r="AM266" i="18" s="1"/>
  <c r="AJ256" i="18"/>
  <c r="AJ257" i="18"/>
  <c r="AI256" i="18"/>
  <c r="AG257" i="18"/>
  <c r="AI257" i="18" s="1"/>
  <c r="AK249" i="18"/>
  <c r="AL249" i="18" s="1"/>
  <c r="AM249" i="18" s="1"/>
  <c r="AG250" i="18"/>
  <c r="AI250" i="18" s="1"/>
  <c r="AJ258" i="18"/>
  <c r="AH259" i="18"/>
  <c r="AI258" i="18"/>
  <c r="AG259" i="18"/>
  <c r="AG239" i="18"/>
  <c r="AI239" i="18" s="1"/>
  <c r="AK239" i="18" s="1"/>
  <c r="AL239" i="18" s="1"/>
  <c r="AM239" i="18" s="1"/>
  <c r="AG240" i="18"/>
  <c r="AI240" i="18" s="1"/>
  <c r="AG251" i="18"/>
  <c r="AJ250" i="18"/>
  <c r="AH251" i="18"/>
  <c r="AK230" i="18"/>
  <c r="AL230" i="18" s="1"/>
  <c r="AM230" i="18" s="1"/>
  <c r="AJ240" i="18"/>
  <c r="AH241" i="18"/>
  <c r="AI231" i="18"/>
  <c r="AG232" i="18"/>
  <c r="AJ231" i="18"/>
  <c r="AH232" i="18"/>
  <c r="AK212" i="18"/>
  <c r="AL212" i="18" s="1"/>
  <c r="AM212" i="18" s="1"/>
  <c r="AJ222" i="18"/>
  <c r="AH223" i="18"/>
  <c r="AI222" i="18"/>
  <c r="AG223" i="18"/>
  <c r="AK221" i="18"/>
  <c r="AL221" i="18" s="1"/>
  <c r="AM221" i="18" s="1"/>
  <c r="AI213" i="18"/>
  <c r="AG214" i="18"/>
  <c r="AJ213" i="18"/>
  <c r="AH214" i="18"/>
  <c r="AK203" i="18"/>
  <c r="AL203" i="18" s="1"/>
  <c r="AM203" i="18" s="1"/>
  <c r="AI204" i="18"/>
  <c r="AG205" i="18"/>
  <c r="AJ204" i="18"/>
  <c r="AH205" i="18"/>
  <c r="AK194" i="18"/>
  <c r="AL194" i="18" s="1"/>
  <c r="AM194" i="18" s="1"/>
  <c r="AJ195" i="18"/>
  <c r="AH196" i="18"/>
  <c r="AI195" i="18"/>
  <c r="AG196" i="18"/>
  <c r="AL185" i="18"/>
  <c r="AM185" i="18" s="1"/>
  <c r="AI187" i="18"/>
  <c r="AG188" i="18"/>
  <c r="AJ186" i="18"/>
  <c r="AK186" i="18" s="1"/>
  <c r="AL186" i="18" s="1"/>
  <c r="AM186" i="18" s="1"/>
  <c r="AH187" i="18"/>
  <c r="AJ178" i="18"/>
  <c r="AH179" i="18"/>
  <c r="AI177" i="18"/>
  <c r="AK177" i="18" s="1"/>
  <c r="AL177" i="18" s="1"/>
  <c r="AM177" i="18" s="1"/>
  <c r="AG178" i="18"/>
  <c r="AK167" i="18"/>
  <c r="AL167" i="18" s="1"/>
  <c r="AM167" i="18" s="1"/>
  <c r="AI168" i="18"/>
  <c r="AG169" i="18"/>
  <c r="AJ168" i="18"/>
  <c r="AH169" i="18"/>
  <c r="AK158" i="18"/>
  <c r="AL158" i="18" s="1"/>
  <c r="AM158" i="18" s="1"/>
  <c r="AI159" i="18"/>
  <c r="AG160" i="18"/>
  <c r="AJ159" i="18"/>
  <c r="AH160" i="18"/>
  <c r="AJ150" i="18"/>
  <c r="AH151" i="18"/>
  <c r="AK149" i="18"/>
  <c r="AI150" i="18"/>
  <c r="AG151" i="18"/>
  <c r="AK140" i="18"/>
  <c r="AL140" i="18" s="1"/>
  <c r="AM140" i="18" s="1"/>
  <c r="AL139" i="18"/>
  <c r="AM139" i="18" s="1"/>
  <c r="AJ141" i="18"/>
  <c r="AH142" i="18"/>
  <c r="AI141" i="18"/>
  <c r="AG142" i="18"/>
  <c r="AI132" i="18"/>
  <c r="AG133" i="18"/>
  <c r="AJ132" i="18"/>
  <c r="AH133" i="18"/>
  <c r="AK131" i="18"/>
  <c r="AL131" i="18" s="1"/>
  <c r="AM131" i="18" s="1"/>
  <c r="AJ123" i="18"/>
  <c r="AH124" i="18"/>
  <c r="AI123" i="18"/>
  <c r="AG124" i="18"/>
  <c r="AK122" i="18"/>
  <c r="AL122" i="18" s="1"/>
  <c r="AM122" i="18" s="1"/>
  <c r="AL113" i="18"/>
  <c r="AM113" i="18" s="1"/>
  <c r="AI115" i="18"/>
  <c r="AG116" i="18"/>
  <c r="AJ114" i="18"/>
  <c r="AK114" i="18" s="1"/>
  <c r="AH115" i="18"/>
  <c r="AI105" i="18"/>
  <c r="AK105" i="18" s="1"/>
  <c r="AL105" i="18" s="1"/>
  <c r="AM105" i="18" s="1"/>
  <c r="AG106" i="18"/>
  <c r="AJ106" i="18"/>
  <c r="AH107" i="18"/>
  <c r="AK95" i="18"/>
  <c r="AL95" i="18" s="1"/>
  <c r="AM95" i="18" s="1"/>
  <c r="AJ96" i="18"/>
  <c r="AH97" i="18"/>
  <c r="AI96" i="18"/>
  <c r="AG97" i="18"/>
  <c r="AI87" i="18"/>
  <c r="AG88" i="18"/>
  <c r="AJ87" i="18"/>
  <c r="AH88" i="18"/>
  <c r="AK86" i="18"/>
  <c r="AL86" i="18" s="1"/>
  <c r="AM86" i="18" s="1"/>
  <c r="AJ78" i="18"/>
  <c r="AH79" i="18"/>
  <c r="AI78" i="18"/>
  <c r="AG79" i="18"/>
  <c r="AK77" i="18"/>
  <c r="AL77" i="18" s="1"/>
  <c r="AM77" i="18" s="1"/>
  <c r="AK68" i="18"/>
  <c r="AL68" i="18" s="1"/>
  <c r="AM68" i="18" s="1"/>
  <c r="AJ69" i="18"/>
  <c r="AH70" i="18"/>
  <c r="AI69" i="18"/>
  <c r="AG70" i="18"/>
  <c r="AJ60" i="18"/>
  <c r="AH61" i="18"/>
  <c r="AJ42" i="18"/>
  <c r="AH43" i="18"/>
  <c r="AJ34" i="18"/>
  <c r="AH35" i="18"/>
  <c r="AI33" i="18"/>
  <c r="AK33" i="18" s="1"/>
  <c r="AL33" i="18" s="1"/>
  <c r="AM33" i="18" s="1"/>
  <c r="AG34" i="18"/>
  <c r="U20" i="18"/>
  <c r="R11" i="18"/>
  <c r="AH52" i="18" l="1"/>
  <c r="AG23" i="18"/>
  <c r="AI23" i="18" s="1"/>
  <c r="AK23" i="18" s="1"/>
  <c r="AL23" i="18" s="1"/>
  <c r="AM23" i="18" s="1"/>
  <c r="AH28" i="18"/>
  <c r="AJ28" i="18" s="1"/>
  <c r="AJ27" i="18"/>
  <c r="AK447" i="18"/>
  <c r="AL447" i="18" s="1"/>
  <c r="AM447" i="18" s="1"/>
  <c r="AG24" i="18"/>
  <c r="AI24" i="18" s="1"/>
  <c r="AK24" i="18" s="1"/>
  <c r="AL24" i="18" s="1"/>
  <c r="AM24" i="18" s="1"/>
  <c r="AG51" i="18"/>
  <c r="AI51" i="18" s="1"/>
  <c r="AK51" i="18" s="1"/>
  <c r="AJ35" i="18"/>
  <c r="AH36" i="18"/>
  <c r="AJ36" i="18" s="1"/>
  <c r="AI59" i="18"/>
  <c r="AK59" i="18" s="1"/>
  <c r="AL59" i="18" s="1"/>
  <c r="AM59" i="18" s="1"/>
  <c r="AG60" i="18"/>
  <c r="AK591" i="18"/>
  <c r="AL591" i="18" s="1"/>
  <c r="AM591" i="18" s="1"/>
  <c r="AL635" i="18"/>
  <c r="AM635" i="18" s="1"/>
  <c r="AI637" i="18"/>
  <c r="AG638" i="18"/>
  <c r="AJ637" i="18"/>
  <c r="AH638" i="18"/>
  <c r="AK636" i="18"/>
  <c r="AL636" i="18" s="1"/>
  <c r="AM636" i="18" s="1"/>
  <c r="AJ628" i="18"/>
  <c r="AH629" i="18"/>
  <c r="AI628" i="18"/>
  <c r="AG629" i="18"/>
  <c r="AK627" i="18"/>
  <c r="AI620" i="18"/>
  <c r="AG621" i="18"/>
  <c r="AJ619" i="18"/>
  <c r="AK619" i="18" s="1"/>
  <c r="AH620" i="18"/>
  <c r="AI611" i="18"/>
  <c r="AG612" i="18"/>
  <c r="AJ611" i="18"/>
  <c r="AH613" i="18"/>
  <c r="AJ613" i="18" s="1"/>
  <c r="AH612" i="18"/>
  <c r="AJ612" i="18" s="1"/>
  <c r="AK610" i="18"/>
  <c r="AJ602" i="18"/>
  <c r="AH604" i="18"/>
  <c r="AJ604" i="18" s="1"/>
  <c r="AH603" i="18"/>
  <c r="AJ603" i="18" s="1"/>
  <c r="AI601" i="18"/>
  <c r="AK601" i="18" s="1"/>
  <c r="AG602" i="18"/>
  <c r="AI592" i="18"/>
  <c r="AG593" i="18"/>
  <c r="AJ592" i="18"/>
  <c r="AH593" i="18"/>
  <c r="AI583" i="18"/>
  <c r="AG584" i="18"/>
  <c r="AK582" i="18"/>
  <c r="AJ583" i="18"/>
  <c r="AH584" i="18"/>
  <c r="AK573" i="18"/>
  <c r="AL573" i="18" s="1"/>
  <c r="AM573" i="18" s="1"/>
  <c r="AJ574" i="18"/>
  <c r="AH575" i="18"/>
  <c r="AI574" i="18"/>
  <c r="AG575" i="18"/>
  <c r="AK555" i="18"/>
  <c r="AL555" i="18" s="1"/>
  <c r="AM555" i="18" s="1"/>
  <c r="AI565" i="18"/>
  <c r="AG566" i="18"/>
  <c r="AJ565" i="18"/>
  <c r="AH566" i="18"/>
  <c r="AK564" i="18"/>
  <c r="AJ556" i="18"/>
  <c r="AH557" i="18"/>
  <c r="AI556" i="18"/>
  <c r="AG557" i="18"/>
  <c r="AL546" i="18"/>
  <c r="AM546" i="18" s="1"/>
  <c r="AI548" i="18"/>
  <c r="AG549" i="18"/>
  <c r="AJ547" i="18"/>
  <c r="AK547" i="18" s="1"/>
  <c r="AL547" i="18" s="1"/>
  <c r="AM547" i="18" s="1"/>
  <c r="AH548" i="18"/>
  <c r="AL537" i="18"/>
  <c r="AM537" i="18" s="1"/>
  <c r="AI539" i="18"/>
  <c r="AG540" i="18"/>
  <c r="AJ539" i="18"/>
  <c r="AH541" i="18"/>
  <c r="AJ541" i="18" s="1"/>
  <c r="AH540" i="18"/>
  <c r="AJ540" i="18" s="1"/>
  <c r="AK538" i="18"/>
  <c r="AL538" i="18" s="1"/>
  <c r="AM538" i="18" s="1"/>
  <c r="AI529" i="18"/>
  <c r="AK529" i="18" s="1"/>
  <c r="AL529" i="18" s="1"/>
  <c r="AM529" i="18" s="1"/>
  <c r="AG530" i="18"/>
  <c r="AJ530" i="18"/>
  <c r="AH532" i="18"/>
  <c r="AJ532" i="18" s="1"/>
  <c r="AH531" i="18"/>
  <c r="AJ531" i="18" s="1"/>
  <c r="AK519" i="18"/>
  <c r="AL519" i="18" s="1"/>
  <c r="AM519" i="18" s="1"/>
  <c r="AI520" i="18"/>
  <c r="AG521" i="18"/>
  <c r="AJ520" i="18"/>
  <c r="AH521" i="18"/>
  <c r="AK510" i="18"/>
  <c r="AL510" i="18" s="1"/>
  <c r="AM510" i="18" s="1"/>
  <c r="AJ511" i="18"/>
  <c r="AH512" i="18"/>
  <c r="AI511" i="18"/>
  <c r="AG512" i="18"/>
  <c r="AL500" i="18"/>
  <c r="AM500" i="18" s="1"/>
  <c r="AI502" i="18"/>
  <c r="AG503" i="18"/>
  <c r="AJ502" i="18"/>
  <c r="AH503" i="18"/>
  <c r="AK501" i="18"/>
  <c r="AL501" i="18" s="1"/>
  <c r="AM501" i="18" s="1"/>
  <c r="AI493" i="18"/>
  <c r="AG494" i="18"/>
  <c r="AK492" i="18"/>
  <c r="AJ493" i="18"/>
  <c r="AH494" i="18"/>
  <c r="AI484" i="18"/>
  <c r="AG485" i="18"/>
  <c r="AK483" i="18"/>
  <c r="AJ484" i="18"/>
  <c r="AH485" i="18"/>
  <c r="AL474" i="18"/>
  <c r="AM474" i="18" s="1"/>
  <c r="AI476" i="18"/>
  <c r="AG477" i="18"/>
  <c r="AJ475" i="18"/>
  <c r="AK475" i="18" s="1"/>
  <c r="AH476" i="18"/>
  <c r="AI467" i="18"/>
  <c r="AG468" i="18"/>
  <c r="AJ467" i="18"/>
  <c r="AH469" i="18"/>
  <c r="AJ469" i="18" s="1"/>
  <c r="AH468" i="18"/>
  <c r="AJ468" i="18" s="1"/>
  <c r="AK466" i="18"/>
  <c r="AI457" i="18"/>
  <c r="AK457" i="18" s="1"/>
  <c r="AG458" i="18"/>
  <c r="AJ458" i="18"/>
  <c r="AH459" i="18"/>
  <c r="AJ459" i="18" s="1"/>
  <c r="AH460" i="18"/>
  <c r="AJ460" i="18" s="1"/>
  <c r="AJ448" i="18"/>
  <c r="AH449" i="18"/>
  <c r="AI448" i="18"/>
  <c r="AG449" i="18"/>
  <c r="AJ439" i="18"/>
  <c r="AH440" i="18"/>
  <c r="AI439" i="18"/>
  <c r="AG440" i="18"/>
  <c r="AK438" i="18"/>
  <c r="AJ430" i="18"/>
  <c r="AH431" i="18"/>
  <c r="AI430" i="18"/>
  <c r="AG431" i="18"/>
  <c r="AK429" i="18"/>
  <c r="AK411" i="18"/>
  <c r="AL411" i="18" s="1"/>
  <c r="AM411" i="18" s="1"/>
  <c r="AI421" i="18"/>
  <c r="AG422" i="18"/>
  <c r="AK420" i="18"/>
  <c r="AJ421" i="18"/>
  <c r="AH422" i="18"/>
  <c r="AI412" i="18"/>
  <c r="AG413" i="18"/>
  <c r="AJ412" i="18"/>
  <c r="AH413" i="18"/>
  <c r="AL402" i="18"/>
  <c r="AM402" i="18" s="1"/>
  <c r="AJ403" i="18"/>
  <c r="AK403" i="18" s="1"/>
  <c r="AL403" i="18" s="1"/>
  <c r="AM403" i="18" s="1"/>
  <c r="AH404" i="18"/>
  <c r="AI404" i="18"/>
  <c r="AG405" i="18"/>
  <c r="AI395" i="18"/>
  <c r="AG396" i="18"/>
  <c r="AK394" i="18"/>
  <c r="AL394" i="18" s="1"/>
  <c r="AM394" i="18" s="1"/>
  <c r="AJ395" i="18"/>
  <c r="AH396" i="18"/>
  <c r="AJ396" i="18" s="1"/>
  <c r="AH397" i="18"/>
  <c r="AJ397" i="18" s="1"/>
  <c r="AJ386" i="18"/>
  <c r="AH388" i="18"/>
  <c r="AJ388" i="18" s="1"/>
  <c r="AH387" i="18"/>
  <c r="AJ387" i="18" s="1"/>
  <c r="AI385" i="18"/>
  <c r="AK385" i="18" s="1"/>
  <c r="AL385" i="18" s="1"/>
  <c r="AM385" i="18" s="1"/>
  <c r="AG386" i="18"/>
  <c r="AL384" i="18"/>
  <c r="AM384" i="18" s="1"/>
  <c r="AK375" i="18"/>
  <c r="AL375" i="18" s="1"/>
  <c r="AM375" i="18" s="1"/>
  <c r="AJ376" i="18"/>
  <c r="AH377" i="18"/>
  <c r="AI376" i="18"/>
  <c r="AG377" i="18"/>
  <c r="AK357" i="18"/>
  <c r="AL357" i="18" s="1"/>
  <c r="AM357" i="18" s="1"/>
  <c r="AK366" i="18"/>
  <c r="AI367" i="18"/>
  <c r="AG368" i="18"/>
  <c r="AJ367" i="18"/>
  <c r="AH368" i="18"/>
  <c r="AI358" i="18"/>
  <c r="AG359" i="18"/>
  <c r="AJ358" i="18"/>
  <c r="AH359" i="18"/>
  <c r="AK339" i="18"/>
  <c r="AL339" i="18" s="1"/>
  <c r="AM339" i="18" s="1"/>
  <c r="AK348" i="18"/>
  <c r="AL348" i="18" s="1"/>
  <c r="AM348" i="18" s="1"/>
  <c r="AJ349" i="18"/>
  <c r="AH350" i="18"/>
  <c r="AI349" i="18"/>
  <c r="AG350" i="18"/>
  <c r="AI340" i="18"/>
  <c r="AG341" i="18"/>
  <c r="AJ340" i="18"/>
  <c r="AH341" i="18"/>
  <c r="AL330" i="18"/>
  <c r="AM330" i="18" s="1"/>
  <c r="AJ331" i="18"/>
  <c r="AK331" i="18" s="1"/>
  <c r="AL331" i="18" s="1"/>
  <c r="AM331" i="18" s="1"/>
  <c r="AH332" i="18"/>
  <c r="AI332" i="18"/>
  <c r="AG333" i="18"/>
  <c r="AK322" i="18"/>
  <c r="AL322" i="18" s="1"/>
  <c r="AM322" i="18" s="1"/>
  <c r="AJ323" i="18"/>
  <c r="AH324" i="18"/>
  <c r="AJ324" i="18" s="1"/>
  <c r="AH325" i="18"/>
  <c r="AJ325" i="18" s="1"/>
  <c r="AI323" i="18"/>
  <c r="AG324" i="18"/>
  <c r="AJ314" i="18"/>
  <c r="AH316" i="18"/>
  <c r="AJ316" i="18" s="1"/>
  <c r="AH315" i="18"/>
  <c r="AJ315" i="18" s="1"/>
  <c r="AI313" i="18"/>
  <c r="AK313" i="18" s="1"/>
  <c r="AL313" i="18" s="1"/>
  <c r="AM313" i="18" s="1"/>
  <c r="AG314" i="18"/>
  <c r="AJ304" i="18"/>
  <c r="AH305" i="18"/>
  <c r="AI304" i="18"/>
  <c r="AG305" i="18"/>
  <c r="AK303" i="18"/>
  <c r="AK294" i="18"/>
  <c r="AL294" i="18" s="1"/>
  <c r="AM294" i="18" s="1"/>
  <c r="AI295" i="18"/>
  <c r="AG296" i="18"/>
  <c r="AJ295" i="18"/>
  <c r="AH296" i="18"/>
  <c r="AK285" i="18"/>
  <c r="AL285" i="18" s="1"/>
  <c r="AM285" i="18" s="1"/>
  <c r="AI286" i="18"/>
  <c r="AG287" i="18"/>
  <c r="AJ286" i="18"/>
  <c r="AH287" i="18"/>
  <c r="AK275" i="18"/>
  <c r="AL275" i="18" s="1"/>
  <c r="AM275" i="18" s="1"/>
  <c r="AI277" i="18"/>
  <c r="AG278" i="18"/>
  <c r="AJ276" i="18"/>
  <c r="AK276" i="18" s="1"/>
  <c r="AL276" i="18" s="1"/>
  <c r="AM276" i="18" s="1"/>
  <c r="AH277" i="18"/>
  <c r="AK267" i="18"/>
  <c r="AL267" i="18" s="1"/>
  <c r="AM267" i="18" s="1"/>
  <c r="AI268" i="18"/>
  <c r="AG269" i="18"/>
  <c r="AJ268" i="18"/>
  <c r="AH269" i="18"/>
  <c r="AK257" i="18"/>
  <c r="AL257" i="18" s="1"/>
  <c r="AM257" i="18" s="1"/>
  <c r="AK256" i="18"/>
  <c r="AL256" i="18" s="1"/>
  <c r="AM256" i="18" s="1"/>
  <c r="AJ259" i="18"/>
  <c r="AH260" i="18"/>
  <c r="AH261" i="18" s="1"/>
  <c r="AJ261" i="18" s="1"/>
  <c r="AI259" i="18"/>
  <c r="AG260" i="18"/>
  <c r="AK258" i="18"/>
  <c r="AG241" i="18"/>
  <c r="AI241" i="18" s="1"/>
  <c r="AJ251" i="18"/>
  <c r="AH253" i="18"/>
  <c r="AJ253" i="18" s="1"/>
  <c r="AH252" i="18"/>
  <c r="AJ252" i="18" s="1"/>
  <c r="AI251" i="18"/>
  <c r="AG252" i="18"/>
  <c r="AK250" i="18"/>
  <c r="AK231" i="18"/>
  <c r="AL231" i="18" s="1"/>
  <c r="AM231" i="18" s="1"/>
  <c r="AK240" i="18"/>
  <c r="AL240" i="18" s="1"/>
  <c r="AM240" i="18" s="1"/>
  <c r="AJ241" i="18"/>
  <c r="AH242" i="18"/>
  <c r="AJ232" i="18"/>
  <c r="AH233" i="18"/>
  <c r="AI232" i="18"/>
  <c r="AG233" i="18"/>
  <c r="AK222" i="18"/>
  <c r="AL222" i="18" s="1"/>
  <c r="AM222" i="18" s="1"/>
  <c r="AI223" i="18"/>
  <c r="AG224" i="18"/>
  <c r="AJ223" i="18"/>
  <c r="AH224" i="18"/>
  <c r="AK213" i="18"/>
  <c r="AL213" i="18" s="1"/>
  <c r="AM213" i="18" s="1"/>
  <c r="AI214" i="18"/>
  <c r="AG215" i="18"/>
  <c r="AJ214" i="18"/>
  <c r="AH215" i="18"/>
  <c r="AJ205" i="18"/>
  <c r="AH206" i="18"/>
  <c r="AI205" i="18"/>
  <c r="AG206" i="18"/>
  <c r="AK204" i="18"/>
  <c r="AJ196" i="18"/>
  <c r="AH197" i="18"/>
  <c r="AI196" i="18"/>
  <c r="AG197" i="18"/>
  <c r="AK195" i="18"/>
  <c r="AJ187" i="18"/>
  <c r="AK187" i="18" s="1"/>
  <c r="AL187" i="18" s="1"/>
  <c r="AM187" i="18" s="1"/>
  <c r="AH188" i="18"/>
  <c r="AI188" i="18"/>
  <c r="AG189" i="18"/>
  <c r="AI178" i="18"/>
  <c r="AK178" i="18" s="1"/>
  <c r="AL178" i="18" s="1"/>
  <c r="AM178" i="18" s="1"/>
  <c r="AG179" i="18"/>
  <c r="AJ179" i="18"/>
  <c r="AH180" i="18"/>
  <c r="AJ180" i="18" s="1"/>
  <c r="AH181" i="18"/>
  <c r="AJ181" i="18" s="1"/>
  <c r="AJ169" i="18"/>
  <c r="AH170" i="18"/>
  <c r="AI169" i="18"/>
  <c r="AG170" i="18"/>
  <c r="AK168" i="18"/>
  <c r="AI160" i="18"/>
  <c r="AG161" i="18"/>
  <c r="AJ160" i="18"/>
  <c r="AH161" i="18"/>
  <c r="AK159" i="18"/>
  <c r="AI151" i="18"/>
  <c r="AG152" i="18"/>
  <c r="AK150" i="18"/>
  <c r="AL150" i="18" s="1"/>
  <c r="AM150" i="18" s="1"/>
  <c r="AL149" i="18"/>
  <c r="AM149" i="18" s="1"/>
  <c r="AJ151" i="18"/>
  <c r="AH152" i="18"/>
  <c r="AJ142" i="18"/>
  <c r="AH143" i="18"/>
  <c r="AI142" i="18"/>
  <c r="AG143" i="18"/>
  <c r="AK141" i="18"/>
  <c r="AK132" i="18"/>
  <c r="AL132" i="18" s="1"/>
  <c r="AM132" i="18" s="1"/>
  <c r="AI133" i="18"/>
  <c r="AG134" i="18"/>
  <c r="AJ133" i="18"/>
  <c r="AH134" i="18"/>
  <c r="AI124" i="18"/>
  <c r="AG125" i="18"/>
  <c r="AK123" i="18"/>
  <c r="AL123" i="18" s="1"/>
  <c r="AM123" i="18" s="1"/>
  <c r="AJ124" i="18"/>
  <c r="AH125" i="18"/>
  <c r="AL114" i="18"/>
  <c r="AM114" i="18" s="1"/>
  <c r="AI116" i="18"/>
  <c r="AG117" i="18"/>
  <c r="AJ115" i="18"/>
  <c r="AK115" i="18" s="1"/>
  <c r="AH116" i="18"/>
  <c r="AJ107" i="18"/>
  <c r="AH108" i="18"/>
  <c r="AJ108" i="18" s="1"/>
  <c r="AH109" i="18"/>
  <c r="AJ109" i="18" s="1"/>
  <c r="AI106" i="18"/>
  <c r="AK106" i="18" s="1"/>
  <c r="AL106" i="18" s="1"/>
  <c r="AM106" i="18" s="1"/>
  <c r="AG107" i="18"/>
  <c r="AK96" i="18"/>
  <c r="AJ97" i="18"/>
  <c r="AH98" i="18"/>
  <c r="AI97" i="18"/>
  <c r="AG98" i="18"/>
  <c r="AJ88" i="18"/>
  <c r="AH89" i="18"/>
  <c r="AI88" i="18"/>
  <c r="AG89" i="18"/>
  <c r="AK87" i="18"/>
  <c r="AL87" i="18" s="1"/>
  <c r="AM87" i="18" s="1"/>
  <c r="AK78" i="18"/>
  <c r="AL78" i="18" s="1"/>
  <c r="AM78" i="18" s="1"/>
  <c r="AI79" i="18"/>
  <c r="AG80" i="18"/>
  <c r="AJ79" i="18"/>
  <c r="AH80" i="18"/>
  <c r="AK69" i="18"/>
  <c r="AL69" i="18" s="1"/>
  <c r="AM69" i="18" s="1"/>
  <c r="AJ70" i="18"/>
  <c r="AH71" i="18"/>
  <c r="AI70" i="18"/>
  <c r="AG71" i="18"/>
  <c r="AJ61" i="18"/>
  <c r="AH62" i="18"/>
  <c r="AG62" i="18"/>
  <c r="AJ52" i="18"/>
  <c r="AH53" i="18"/>
  <c r="AJ43" i="18"/>
  <c r="AH44" i="18"/>
  <c r="AI34" i="18"/>
  <c r="AK34" i="18" s="1"/>
  <c r="AL34" i="18" s="1"/>
  <c r="AM34" i="18" s="1"/>
  <c r="AG35" i="18"/>
  <c r="AI38" i="18"/>
  <c r="AK38" i="18" s="1"/>
  <c r="AG39" i="18"/>
  <c r="AI49" i="23"/>
  <c r="Q68" i="23"/>
  <c r="U66" i="23"/>
  <c r="S63" i="23"/>
  <c r="O62" i="23"/>
  <c r="D56" i="23"/>
  <c r="AG25" i="18" l="1"/>
  <c r="AI60" i="18"/>
  <c r="AK60" i="18" s="1"/>
  <c r="AL60" i="18" s="1"/>
  <c r="AM60" i="18" s="1"/>
  <c r="AG61" i="18"/>
  <c r="AI61" i="18" s="1"/>
  <c r="AK61" i="18" s="1"/>
  <c r="AL61" i="18" s="1"/>
  <c r="AM61" i="18" s="1"/>
  <c r="AH37" i="18"/>
  <c r="AJ37" i="18" s="1"/>
  <c r="AG52" i="18"/>
  <c r="AG53" i="18" s="1"/>
  <c r="AI53" i="18" s="1"/>
  <c r="AI39" i="18"/>
  <c r="AK39" i="18" s="1"/>
  <c r="AL39" i="18" s="1"/>
  <c r="AM39" i="18" s="1"/>
  <c r="AG40" i="18"/>
  <c r="AI35" i="18"/>
  <c r="AK35" i="18" s="1"/>
  <c r="AL35" i="18" s="1"/>
  <c r="AM35" i="18" s="1"/>
  <c r="AG36" i="18"/>
  <c r="AK628" i="18"/>
  <c r="AL628" i="18" s="1"/>
  <c r="AM628" i="18" s="1"/>
  <c r="AI638" i="18"/>
  <c r="AG639" i="18"/>
  <c r="AK637" i="18"/>
  <c r="AL637" i="18" s="1"/>
  <c r="AM637" i="18" s="1"/>
  <c r="AJ638" i="18"/>
  <c r="AH640" i="18"/>
  <c r="AJ640" i="18" s="1"/>
  <c r="AH639" i="18"/>
  <c r="AJ639" i="18" s="1"/>
  <c r="AI629" i="18"/>
  <c r="AG630" i="18"/>
  <c r="AJ629" i="18"/>
  <c r="AH630" i="18"/>
  <c r="AJ630" i="18" s="1"/>
  <c r="AH631" i="18"/>
  <c r="AJ631" i="18" s="1"/>
  <c r="AL627" i="18"/>
  <c r="AM627" i="18" s="1"/>
  <c r="AL619" i="18"/>
  <c r="AM619" i="18" s="1"/>
  <c r="AI621" i="18"/>
  <c r="AG622" i="18"/>
  <c r="AI622" i="18" s="1"/>
  <c r="AJ620" i="18"/>
  <c r="AK620" i="18" s="1"/>
  <c r="AL620" i="18" s="1"/>
  <c r="AM620" i="18" s="1"/>
  <c r="AH622" i="18"/>
  <c r="AJ622" i="18" s="1"/>
  <c r="AH621" i="18"/>
  <c r="AJ621" i="18" s="1"/>
  <c r="AL610" i="18"/>
  <c r="AM610" i="18" s="1"/>
  <c r="AI612" i="18"/>
  <c r="AK612" i="18" s="1"/>
  <c r="AL612" i="18" s="1"/>
  <c r="AM612" i="18" s="1"/>
  <c r="AG613" i="18"/>
  <c r="AI613" i="18" s="1"/>
  <c r="AK613" i="18" s="1"/>
  <c r="AL613" i="18" s="1"/>
  <c r="AM613" i="18" s="1"/>
  <c r="AK611" i="18"/>
  <c r="AL611" i="18" s="1"/>
  <c r="AM611" i="18" s="1"/>
  <c r="AL601" i="18"/>
  <c r="AM601" i="18" s="1"/>
  <c r="AI602" i="18"/>
  <c r="AK602" i="18" s="1"/>
  <c r="AL602" i="18" s="1"/>
  <c r="AM602" i="18" s="1"/>
  <c r="AG603" i="18"/>
  <c r="AI593" i="18"/>
  <c r="AG594" i="18"/>
  <c r="AJ593" i="18"/>
  <c r="AH594" i="18"/>
  <c r="AJ594" i="18" s="1"/>
  <c r="AH595" i="18"/>
  <c r="AJ595" i="18" s="1"/>
  <c r="AK592" i="18"/>
  <c r="AK583" i="18"/>
  <c r="AL583" i="18" s="1"/>
  <c r="AM583" i="18" s="1"/>
  <c r="AL582" i="18"/>
  <c r="AM582" i="18" s="1"/>
  <c r="AI584" i="18"/>
  <c r="AG585" i="18"/>
  <c r="AJ584" i="18"/>
  <c r="AH585" i="18"/>
  <c r="AJ585" i="18" s="1"/>
  <c r="AH586" i="18"/>
  <c r="AJ586" i="18" s="1"/>
  <c r="AK574" i="18"/>
  <c r="AJ575" i="18"/>
  <c r="AH577" i="18"/>
  <c r="AJ577" i="18" s="1"/>
  <c r="AH576" i="18"/>
  <c r="AJ576" i="18" s="1"/>
  <c r="AI575" i="18"/>
  <c r="AG576" i="18"/>
  <c r="AK556" i="18"/>
  <c r="AL556" i="18" s="1"/>
  <c r="AM556" i="18" s="1"/>
  <c r="AK565" i="18"/>
  <c r="AL565" i="18" s="1"/>
  <c r="AM565" i="18" s="1"/>
  <c r="AJ566" i="18"/>
  <c r="AH567" i="18"/>
  <c r="AJ567" i="18" s="1"/>
  <c r="AH568" i="18"/>
  <c r="AJ568" i="18" s="1"/>
  <c r="AI566" i="18"/>
  <c r="AG567" i="18"/>
  <c r="AL564" i="18"/>
  <c r="AM564" i="18" s="1"/>
  <c r="AJ557" i="18"/>
  <c r="AH559" i="18"/>
  <c r="AJ559" i="18" s="1"/>
  <c r="AH558" i="18"/>
  <c r="AJ558" i="18" s="1"/>
  <c r="AI557" i="18"/>
  <c r="AG558" i="18"/>
  <c r="AI549" i="18"/>
  <c r="AG550" i="18"/>
  <c r="AI550" i="18" s="1"/>
  <c r="AJ548" i="18"/>
  <c r="AK548" i="18" s="1"/>
  <c r="AL548" i="18" s="1"/>
  <c r="AM548" i="18" s="1"/>
  <c r="AH549" i="18"/>
  <c r="AJ549" i="18" s="1"/>
  <c r="AH550" i="18"/>
  <c r="AJ550" i="18" s="1"/>
  <c r="AI540" i="18"/>
  <c r="AK540" i="18" s="1"/>
  <c r="AL540" i="18" s="1"/>
  <c r="AM540" i="18" s="1"/>
  <c r="AG541" i="18"/>
  <c r="AI541" i="18" s="1"/>
  <c r="AK541" i="18" s="1"/>
  <c r="AL541" i="18" s="1"/>
  <c r="AM541" i="18" s="1"/>
  <c r="AK539" i="18"/>
  <c r="AL539" i="18" s="1"/>
  <c r="AM539" i="18" s="1"/>
  <c r="AI530" i="18"/>
  <c r="AK530" i="18" s="1"/>
  <c r="AG531" i="18"/>
  <c r="AK511" i="18"/>
  <c r="AL511" i="18" s="1"/>
  <c r="AM511" i="18" s="1"/>
  <c r="AJ521" i="18"/>
  <c r="AH522" i="18"/>
  <c r="AJ522" i="18" s="1"/>
  <c r="AH523" i="18"/>
  <c r="AJ523" i="18" s="1"/>
  <c r="AI521" i="18"/>
  <c r="AG522" i="18"/>
  <c r="AK520" i="18"/>
  <c r="AJ512" i="18"/>
  <c r="AH514" i="18"/>
  <c r="AJ514" i="18" s="1"/>
  <c r="AH513" i="18"/>
  <c r="AJ513" i="18" s="1"/>
  <c r="AI512" i="18"/>
  <c r="AG513" i="18"/>
  <c r="AK502" i="18"/>
  <c r="AL502" i="18" s="1"/>
  <c r="AM502" i="18" s="1"/>
  <c r="AI503" i="18"/>
  <c r="AG504" i="18"/>
  <c r="AJ503" i="18"/>
  <c r="AH504" i="18"/>
  <c r="AJ504" i="18" s="1"/>
  <c r="AH505" i="18"/>
  <c r="AJ505" i="18" s="1"/>
  <c r="AL492" i="18"/>
  <c r="AM492" i="18" s="1"/>
  <c r="AI494" i="18"/>
  <c r="AG495" i="18"/>
  <c r="AJ494" i="18"/>
  <c r="AH495" i="18"/>
  <c r="AJ495" i="18" s="1"/>
  <c r="AH496" i="18"/>
  <c r="AJ496" i="18" s="1"/>
  <c r="AK493" i="18"/>
  <c r="AL493" i="18" s="1"/>
  <c r="AM493" i="18" s="1"/>
  <c r="AK484" i="18"/>
  <c r="AL484" i="18" s="1"/>
  <c r="AM484" i="18" s="1"/>
  <c r="AJ485" i="18"/>
  <c r="AH487" i="18"/>
  <c r="AJ487" i="18" s="1"/>
  <c r="AH486" i="18"/>
  <c r="AJ486" i="18" s="1"/>
  <c r="AL483" i="18"/>
  <c r="AM483" i="18" s="1"/>
  <c r="AI485" i="18"/>
  <c r="AG486" i="18"/>
  <c r="AL475" i="18"/>
  <c r="AM475" i="18" s="1"/>
  <c r="AI477" i="18"/>
  <c r="AG478" i="18"/>
  <c r="AI478" i="18" s="1"/>
  <c r="AJ476" i="18"/>
  <c r="AK476" i="18" s="1"/>
  <c r="AL476" i="18" s="1"/>
  <c r="AM476" i="18" s="1"/>
  <c r="AH477" i="18"/>
  <c r="AJ477" i="18" s="1"/>
  <c r="AH478" i="18"/>
  <c r="AJ478" i="18" s="1"/>
  <c r="AK467" i="18"/>
  <c r="AL467" i="18" s="1"/>
  <c r="AM467" i="18" s="1"/>
  <c r="AL466" i="18"/>
  <c r="AM466" i="18" s="1"/>
  <c r="AI468" i="18"/>
  <c r="AK468" i="18" s="1"/>
  <c r="AL468" i="18" s="1"/>
  <c r="AM468" i="18" s="1"/>
  <c r="AG469" i="18"/>
  <c r="AI469" i="18" s="1"/>
  <c r="AK469" i="18" s="1"/>
  <c r="AL469" i="18" s="1"/>
  <c r="AM469" i="18" s="1"/>
  <c r="AI458" i="18"/>
  <c r="AK458" i="18" s="1"/>
  <c r="AL458" i="18" s="1"/>
  <c r="AM458" i="18" s="1"/>
  <c r="AG459" i="18"/>
  <c r="AL457" i="18"/>
  <c r="AM457" i="18" s="1"/>
  <c r="AK448" i="18"/>
  <c r="AL448" i="18" s="1"/>
  <c r="AM448" i="18" s="1"/>
  <c r="AI449" i="18"/>
  <c r="AG450" i="18"/>
  <c r="AJ449" i="18"/>
  <c r="AH450" i="18"/>
  <c r="AJ450" i="18" s="1"/>
  <c r="AH451" i="18"/>
  <c r="AJ451" i="18" s="1"/>
  <c r="AI440" i="18"/>
  <c r="AG441" i="18"/>
  <c r="AL438" i="18"/>
  <c r="AM438" i="18" s="1"/>
  <c r="AK439" i="18"/>
  <c r="AL439" i="18" s="1"/>
  <c r="AM439" i="18" s="1"/>
  <c r="AJ440" i="18"/>
  <c r="AH442" i="18"/>
  <c r="AJ442" i="18" s="1"/>
  <c r="AH441" i="18"/>
  <c r="AJ441" i="18" s="1"/>
  <c r="AK430" i="18"/>
  <c r="AL430" i="18" s="1"/>
  <c r="AM430" i="18" s="1"/>
  <c r="AI431" i="18"/>
  <c r="AG432" i="18"/>
  <c r="AJ431" i="18"/>
  <c r="AH432" i="18"/>
  <c r="AJ432" i="18" s="1"/>
  <c r="AH433" i="18"/>
  <c r="AJ433" i="18" s="1"/>
  <c r="AL429" i="18"/>
  <c r="AM429" i="18" s="1"/>
  <c r="AI422" i="18"/>
  <c r="AG423" i="18"/>
  <c r="AL420" i="18"/>
  <c r="AM420" i="18" s="1"/>
  <c r="AJ422" i="18"/>
  <c r="AH424" i="18"/>
  <c r="AJ424" i="18" s="1"/>
  <c r="AH423" i="18"/>
  <c r="AJ423" i="18" s="1"/>
  <c r="AK421" i="18"/>
  <c r="AL421" i="18" s="1"/>
  <c r="AM421" i="18" s="1"/>
  <c r="AI413" i="18"/>
  <c r="AG414" i="18"/>
  <c r="AJ413" i="18"/>
  <c r="AH414" i="18"/>
  <c r="AJ414" i="18" s="1"/>
  <c r="AH415" i="18"/>
  <c r="AJ415" i="18" s="1"/>
  <c r="AK412" i="18"/>
  <c r="AJ404" i="18"/>
  <c r="AK404" i="18" s="1"/>
  <c r="AL404" i="18" s="1"/>
  <c r="AM404" i="18" s="1"/>
  <c r="AH406" i="18"/>
  <c r="AJ406" i="18" s="1"/>
  <c r="AH405" i="18"/>
  <c r="AJ405" i="18" s="1"/>
  <c r="AI405" i="18"/>
  <c r="AG406" i="18"/>
  <c r="AI406" i="18" s="1"/>
  <c r="AK395" i="18"/>
  <c r="AL395" i="18" s="1"/>
  <c r="AM395" i="18" s="1"/>
  <c r="AI396" i="18"/>
  <c r="AK396" i="18" s="1"/>
  <c r="AL396" i="18" s="1"/>
  <c r="AM396" i="18" s="1"/>
  <c r="AG397" i="18"/>
  <c r="AI397" i="18" s="1"/>
  <c r="AK397" i="18" s="1"/>
  <c r="AL397" i="18" s="1"/>
  <c r="AM397" i="18" s="1"/>
  <c r="AI386" i="18"/>
  <c r="AK386" i="18" s="1"/>
  <c r="AL386" i="18" s="1"/>
  <c r="AM386" i="18" s="1"/>
  <c r="AG387" i="18"/>
  <c r="AK367" i="18"/>
  <c r="AL367" i="18" s="1"/>
  <c r="AM367" i="18" s="1"/>
  <c r="AI377" i="18"/>
  <c r="AG378" i="18"/>
  <c r="AK376" i="18"/>
  <c r="AJ377" i="18"/>
  <c r="AH379" i="18"/>
  <c r="AJ379" i="18" s="1"/>
  <c r="AH378" i="18"/>
  <c r="AJ378" i="18" s="1"/>
  <c r="AI368" i="18"/>
  <c r="AG369" i="18"/>
  <c r="AJ368" i="18"/>
  <c r="AH370" i="18"/>
  <c r="AJ370" i="18" s="1"/>
  <c r="AH369" i="18"/>
  <c r="AJ369" i="18" s="1"/>
  <c r="AL366" i="18"/>
  <c r="AM366" i="18" s="1"/>
  <c r="AJ359" i="18"/>
  <c r="AH361" i="18"/>
  <c r="AJ361" i="18" s="1"/>
  <c r="AH360" i="18"/>
  <c r="AJ360" i="18" s="1"/>
  <c r="AI359" i="18"/>
  <c r="AG360" i="18"/>
  <c r="AK358" i="18"/>
  <c r="AI350" i="18"/>
  <c r="AG351" i="18"/>
  <c r="AK349" i="18"/>
  <c r="AJ350" i="18"/>
  <c r="AH351" i="18"/>
  <c r="AJ351" i="18" s="1"/>
  <c r="AH352" i="18"/>
  <c r="AJ352" i="18" s="1"/>
  <c r="AI341" i="18"/>
  <c r="AG342" i="18"/>
  <c r="AJ341" i="18"/>
  <c r="AH343" i="18"/>
  <c r="AJ343" i="18" s="1"/>
  <c r="AH342" i="18"/>
  <c r="AJ342" i="18" s="1"/>
  <c r="AK340" i="18"/>
  <c r="AK323" i="18"/>
  <c r="AL323" i="18" s="1"/>
  <c r="AM323" i="18" s="1"/>
  <c r="AJ332" i="18"/>
  <c r="AK332" i="18" s="1"/>
  <c r="AL332" i="18" s="1"/>
  <c r="AM332" i="18" s="1"/>
  <c r="AH334" i="18"/>
  <c r="AJ334" i="18" s="1"/>
  <c r="AH333" i="18"/>
  <c r="AJ333" i="18" s="1"/>
  <c r="AI333" i="18"/>
  <c r="AG334" i="18"/>
  <c r="AI334" i="18" s="1"/>
  <c r="AI324" i="18"/>
  <c r="AK324" i="18" s="1"/>
  <c r="AG325" i="18"/>
  <c r="AI325" i="18" s="1"/>
  <c r="AK325" i="18" s="1"/>
  <c r="AL325" i="18" s="1"/>
  <c r="AM325" i="18" s="1"/>
  <c r="AI314" i="18"/>
  <c r="AK314" i="18" s="1"/>
  <c r="AL314" i="18" s="1"/>
  <c r="AM314" i="18" s="1"/>
  <c r="AG315" i="18"/>
  <c r="AK304" i="18"/>
  <c r="AL304" i="18" s="1"/>
  <c r="AM304" i="18" s="1"/>
  <c r="AI305" i="18"/>
  <c r="AG306" i="18"/>
  <c r="AJ305" i="18"/>
  <c r="AH307" i="18"/>
  <c r="AJ307" i="18" s="1"/>
  <c r="AH306" i="18"/>
  <c r="AJ306" i="18" s="1"/>
  <c r="AL303" i="18"/>
  <c r="AM303" i="18" s="1"/>
  <c r="AJ296" i="18"/>
  <c r="AH297" i="18"/>
  <c r="AJ297" i="18" s="1"/>
  <c r="AH298" i="18"/>
  <c r="AJ298" i="18" s="1"/>
  <c r="AI296" i="18"/>
  <c r="AG297" i="18"/>
  <c r="AK295" i="18"/>
  <c r="AJ287" i="18"/>
  <c r="AH288" i="18"/>
  <c r="AJ288" i="18" s="1"/>
  <c r="AH289" i="18"/>
  <c r="AJ289" i="18" s="1"/>
  <c r="AI287" i="18"/>
  <c r="AG288" i="18"/>
  <c r="AK286" i="18"/>
  <c r="AI278" i="18"/>
  <c r="AG279" i="18"/>
  <c r="AJ277" i="18"/>
  <c r="AK277" i="18" s="1"/>
  <c r="AL277" i="18" s="1"/>
  <c r="AM277" i="18" s="1"/>
  <c r="AH278" i="18"/>
  <c r="AH279" i="18" s="1"/>
  <c r="AJ279" i="18" s="1"/>
  <c r="AJ269" i="18"/>
  <c r="AH270" i="18"/>
  <c r="AJ270" i="18" s="1"/>
  <c r="AH271" i="18"/>
  <c r="AJ271" i="18" s="1"/>
  <c r="AI269" i="18"/>
  <c r="AG270" i="18"/>
  <c r="AK268" i="18"/>
  <c r="AK259" i="18"/>
  <c r="AL259" i="18" s="1"/>
  <c r="AM259" i="18" s="1"/>
  <c r="AJ260" i="18"/>
  <c r="AH262" i="18"/>
  <c r="AJ262" i="18" s="1"/>
  <c r="AL258" i="18"/>
  <c r="AM258" i="18" s="1"/>
  <c r="AI260" i="18"/>
  <c r="AG261" i="18"/>
  <c r="AK251" i="18"/>
  <c r="AL251" i="18" s="1"/>
  <c r="AM251" i="18" s="1"/>
  <c r="AG242" i="18"/>
  <c r="AG243" i="18" s="1"/>
  <c r="AL250" i="18"/>
  <c r="AM250" i="18" s="1"/>
  <c r="AI252" i="18"/>
  <c r="AK252" i="18" s="1"/>
  <c r="AL252" i="18" s="1"/>
  <c r="AM252" i="18" s="1"/>
  <c r="AG253" i="18"/>
  <c r="AI253" i="18" s="1"/>
  <c r="AK253" i="18" s="1"/>
  <c r="AL253" i="18" s="1"/>
  <c r="AM253" i="18" s="1"/>
  <c r="AJ242" i="18"/>
  <c r="AH243" i="18"/>
  <c r="AJ243" i="18" s="1"/>
  <c r="AH244" i="18"/>
  <c r="AJ244" i="18" s="1"/>
  <c r="AK241" i="18"/>
  <c r="AK232" i="18"/>
  <c r="AL232" i="18" s="1"/>
  <c r="AM232" i="18" s="1"/>
  <c r="AI233" i="18"/>
  <c r="AG234" i="18"/>
  <c r="AJ233" i="18"/>
  <c r="AH234" i="18"/>
  <c r="AJ234" i="18" s="1"/>
  <c r="AH235" i="18"/>
  <c r="AJ235" i="18" s="1"/>
  <c r="AK223" i="18"/>
  <c r="AL223" i="18" s="1"/>
  <c r="AM223" i="18" s="1"/>
  <c r="AJ224" i="18"/>
  <c r="AH225" i="18"/>
  <c r="AJ225" i="18" s="1"/>
  <c r="AH226" i="18"/>
  <c r="AJ226" i="18" s="1"/>
  <c r="AI224" i="18"/>
  <c r="AG225" i="18"/>
  <c r="AI215" i="18"/>
  <c r="AG216" i="18"/>
  <c r="AK214" i="18"/>
  <c r="AJ215" i="18"/>
  <c r="AH216" i="18"/>
  <c r="AJ216" i="18" s="1"/>
  <c r="AH217" i="18"/>
  <c r="AJ217" i="18" s="1"/>
  <c r="AK205" i="18"/>
  <c r="AL205" i="18" s="1"/>
  <c r="AM205" i="18" s="1"/>
  <c r="AL204" i="18"/>
  <c r="AM204" i="18" s="1"/>
  <c r="AJ206" i="18"/>
  <c r="AH208" i="18"/>
  <c r="AJ208" i="18" s="1"/>
  <c r="AH207" i="18"/>
  <c r="AJ207" i="18" s="1"/>
  <c r="AI206" i="18"/>
  <c r="AG207" i="18"/>
  <c r="AK196" i="18"/>
  <c r="AL196" i="18" s="1"/>
  <c r="AM196" i="18" s="1"/>
  <c r="AJ197" i="18"/>
  <c r="AH198" i="18"/>
  <c r="AJ198" i="18" s="1"/>
  <c r="AH199" i="18"/>
  <c r="AJ199" i="18" s="1"/>
  <c r="AL195" i="18"/>
  <c r="AM195" i="18" s="1"/>
  <c r="AI197" i="18"/>
  <c r="AG198" i="18"/>
  <c r="AI189" i="18"/>
  <c r="AG190" i="18"/>
  <c r="AI190" i="18" s="1"/>
  <c r="AJ188" i="18"/>
  <c r="AK188" i="18" s="1"/>
  <c r="AH189" i="18"/>
  <c r="AJ189" i="18" s="1"/>
  <c r="AH190" i="18"/>
  <c r="AJ190" i="18" s="1"/>
  <c r="AI179" i="18"/>
  <c r="AK179" i="18" s="1"/>
  <c r="AL179" i="18" s="1"/>
  <c r="AM179" i="18" s="1"/>
  <c r="AG180" i="18"/>
  <c r="AK169" i="18"/>
  <c r="AL169" i="18" s="1"/>
  <c r="AM169" i="18" s="1"/>
  <c r="AJ170" i="18"/>
  <c r="AH172" i="18"/>
  <c r="AJ172" i="18" s="1"/>
  <c r="AH171" i="18"/>
  <c r="AJ171" i="18" s="1"/>
  <c r="AL168" i="18"/>
  <c r="AM168" i="18" s="1"/>
  <c r="AI170" i="18"/>
  <c r="AG171" i="18"/>
  <c r="AK160" i="18"/>
  <c r="AL160" i="18" s="1"/>
  <c r="AM160" i="18" s="1"/>
  <c r="AI161" i="18"/>
  <c r="AG162" i="18"/>
  <c r="AL159" i="18"/>
  <c r="AM159" i="18" s="1"/>
  <c r="AJ161" i="18"/>
  <c r="AH162" i="18"/>
  <c r="AJ162" i="18" s="1"/>
  <c r="AH163" i="18"/>
  <c r="AJ163" i="18" s="1"/>
  <c r="AJ152" i="18"/>
  <c r="AH154" i="18"/>
  <c r="AJ154" i="18" s="1"/>
  <c r="AH153" i="18"/>
  <c r="AJ153" i="18" s="1"/>
  <c r="AI152" i="18"/>
  <c r="AG153" i="18"/>
  <c r="AK151" i="18"/>
  <c r="AL151" i="18" s="1"/>
  <c r="AM151" i="18" s="1"/>
  <c r="AK142" i="18"/>
  <c r="AL142" i="18" s="1"/>
  <c r="AM142" i="18" s="1"/>
  <c r="AL141" i="18"/>
  <c r="AM141" i="18" s="1"/>
  <c r="AI143" i="18"/>
  <c r="AG144" i="18"/>
  <c r="AJ143" i="18"/>
  <c r="AH144" i="18"/>
  <c r="AJ144" i="18" s="1"/>
  <c r="AH145" i="18"/>
  <c r="AJ145" i="18" s="1"/>
  <c r="AK133" i="18"/>
  <c r="AL133" i="18" s="1"/>
  <c r="AM133" i="18" s="1"/>
  <c r="AI134" i="18"/>
  <c r="AG135" i="18"/>
  <c r="AJ134" i="18"/>
  <c r="AH135" i="18"/>
  <c r="AJ135" i="18" s="1"/>
  <c r="AH136" i="18"/>
  <c r="AJ136" i="18" s="1"/>
  <c r="AK124" i="18"/>
  <c r="AL124" i="18" s="1"/>
  <c r="AM124" i="18" s="1"/>
  <c r="AJ125" i="18"/>
  <c r="AH126" i="18"/>
  <c r="AJ126" i="18" s="1"/>
  <c r="AH127" i="18"/>
  <c r="AJ127" i="18" s="1"/>
  <c r="AI125" i="18"/>
  <c r="AG126" i="18"/>
  <c r="AL115" i="18"/>
  <c r="AM115" i="18" s="1"/>
  <c r="AJ116" i="18"/>
  <c r="AK116" i="18" s="1"/>
  <c r="AL116" i="18" s="1"/>
  <c r="AM116" i="18" s="1"/>
  <c r="AH117" i="18"/>
  <c r="AJ117" i="18" s="1"/>
  <c r="AH118" i="18"/>
  <c r="AJ118" i="18" s="1"/>
  <c r="AI117" i="18"/>
  <c r="AG118" i="18"/>
  <c r="AI118" i="18" s="1"/>
  <c r="AI107" i="18"/>
  <c r="AK107" i="18" s="1"/>
  <c r="AL107" i="18" s="1"/>
  <c r="AM107" i="18" s="1"/>
  <c r="AG108" i="18"/>
  <c r="AJ98" i="18"/>
  <c r="AH99" i="18"/>
  <c r="AJ99" i="18" s="1"/>
  <c r="AH100" i="18"/>
  <c r="AJ100" i="18" s="1"/>
  <c r="AK97" i="18"/>
  <c r="AL97" i="18" s="1"/>
  <c r="AM97" i="18" s="1"/>
  <c r="AL96" i="18"/>
  <c r="AM96" i="18" s="1"/>
  <c r="AI98" i="18"/>
  <c r="AG99" i="18"/>
  <c r="AK88" i="18"/>
  <c r="AL88" i="18" s="1"/>
  <c r="AM88" i="18" s="1"/>
  <c r="AI89" i="18"/>
  <c r="AG90" i="18"/>
  <c r="AJ89" i="18"/>
  <c r="AH90" i="18"/>
  <c r="AJ90" i="18" s="1"/>
  <c r="AH91" i="18"/>
  <c r="AJ91" i="18" s="1"/>
  <c r="AJ80" i="18"/>
  <c r="AH81" i="18"/>
  <c r="AJ81" i="18" s="1"/>
  <c r="AH82" i="18"/>
  <c r="AJ82" i="18" s="1"/>
  <c r="AK79" i="18"/>
  <c r="AI80" i="18"/>
  <c r="AG81" i="18"/>
  <c r="AJ71" i="18"/>
  <c r="AH73" i="18"/>
  <c r="AJ73" i="18" s="1"/>
  <c r="AH72" i="18"/>
  <c r="AJ72" i="18" s="1"/>
  <c r="AK70" i="18"/>
  <c r="AI71" i="18"/>
  <c r="AG72" i="18"/>
  <c r="AI62" i="18"/>
  <c r="AG63" i="18"/>
  <c r="AJ62" i="18"/>
  <c r="AH63" i="18"/>
  <c r="AJ63" i="18" s="1"/>
  <c r="AH64" i="18"/>
  <c r="AJ64" i="18" s="1"/>
  <c r="AJ44" i="18"/>
  <c r="AH45" i="18"/>
  <c r="AJ45" i="18" s="1"/>
  <c r="AJ53" i="18"/>
  <c r="AH54" i="18"/>
  <c r="AJ54" i="18" s="1"/>
  <c r="AK54" i="18" s="1"/>
  <c r="AL54" i="18" s="1"/>
  <c r="AM54" i="18" s="1"/>
  <c r="AH55" i="18"/>
  <c r="AJ55" i="18" s="1"/>
  <c r="AK55" i="18" s="1"/>
  <c r="AL55" i="18" s="1"/>
  <c r="AM55" i="18" s="1"/>
  <c r="AL51" i="18"/>
  <c r="AM51" i="18" s="1"/>
  <c r="AL38" i="18"/>
  <c r="AM38" i="18" s="1"/>
  <c r="AI25" i="18"/>
  <c r="AK25" i="18" s="1"/>
  <c r="AL25" i="18" s="1"/>
  <c r="AM25" i="18" s="1"/>
  <c r="AG26" i="18"/>
  <c r="X7" i="23"/>
  <c r="P40" i="23"/>
  <c r="AX22" i="23"/>
  <c r="P22" i="23"/>
  <c r="AV34" i="23"/>
  <c r="AV27" i="23"/>
  <c r="AV20" i="23"/>
  <c r="AV13" i="23"/>
  <c r="AV6" i="23"/>
  <c r="AT35" i="23"/>
  <c r="AT28" i="23"/>
  <c r="AT21" i="23"/>
  <c r="AT14" i="23"/>
  <c r="AT7" i="23"/>
  <c r="AU36" i="23"/>
  <c r="AU29" i="23"/>
  <c r="AU22" i="23"/>
  <c r="AU15" i="23"/>
  <c r="AU8" i="23"/>
  <c r="AX36" i="23"/>
  <c r="AX29" i="23"/>
  <c r="AX8" i="23"/>
  <c r="AT38" i="23"/>
  <c r="AT31" i="23"/>
  <c r="AT24" i="23"/>
  <c r="AT17" i="23"/>
  <c r="AT10" i="23"/>
  <c r="Z37" i="23"/>
  <c r="AM23" i="23"/>
  <c r="AG40" i="23"/>
  <c r="F30" i="23"/>
  <c r="F23" i="23"/>
  <c r="AJ37" i="23"/>
  <c r="F37" i="23"/>
  <c r="AJ23" i="23"/>
  <c r="P16" i="23"/>
  <c r="P9" i="23"/>
  <c r="P23" i="23"/>
  <c r="F16" i="23"/>
  <c r="Z16" i="23"/>
  <c r="P37" i="23"/>
  <c r="Z23" i="23"/>
  <c r="F9" i="23"/>
  <c r="Z30" i="23"/>
  <c r="Z9" i="23"/>
  <c r="AJ9" i="23"/>
  <c r="W19" i="23"/>
  <c r="AG19" i="23"/>
  <c r="W33" i="23"/>
  <c r="AC16" i="23"/>
  <c r="M33" i="23"/>
  <c r="I9" i="23"/>
  <c r="M40" i="23"/>
  <c r="AH14" i="23"/>
  <c r="AH46" i="18" l="1"/>
  <c r="AJ46" i="18" s="1"/>
  <c r="AK53" i="18"/>
  <c r="AL53" i="18" s="1"/>
  <c r="AM53" i="18" s="1"/>
  <c r="AI52" i="18"/>
  <c r="AK52" i="18" s="1"/>
  <c r="AL52" i="18" s="1"/>
  <c r="AM52" i="18" s="1"/>
  <c r="AI36" i="18"/>
  <c r="AK36" i="18" s="1"/>
  <c r="AL36" i="18" s="1"/>
  <c r="AM36" i="18" s="1"/>
  <c r="AG37" i="18"/>
  <c r="AI37" i="18" s="1"/>
  <c r="AK37" i="18" s="1"/>
  <c r="AL37" i="18" s="1"/>
  <c r="AM37" i="18" s="1"/>
  <c r="AI26" i="18"/>
  <c r="AK26" i="18" s="1"/>
  <c r="AL26" i="18" s="1"/>
  <c r="AM26" i="18" s="1"/>
  <c r="AG27" i="18"/>
  <c r="AI40" i="18"/>
  <c r="AK40" i="18" s="1"/>
  <c r="AL40" i="18" s="1"/>
  <c r="AM40" i="18" s="1"/>
  <c r="AG41" i="18"/>
  <c r="AK485" i="18"/>
  <c r="AL485" i="18" s="1"/>
  <c r="AM485" i="18" s="1"/>
  <c r="AK557" i="18"/>
  <c r="AL557" i="18" s="1"/>
  <c r="AM557" i="18" s="1"/>
  <c r="AI639" i="18"/>
  <c r="AK639" i="18" s="1"/>
  <c r="AL639" i="18" s="1"/>
  <c r="AM639" i="18" s="1"/>
  <c r="AG640" i="18"/>
  <c r="AI640" i="18" s="1"/>
  <c r="AK640" i="18" s="1"/>
  <c r="AL640" i="18" s="1"/>
  <c r="AM640" i="18" s="1"/>
  <c r="AK638" i="18"/>
  <c r="AI630" i="18"/>
  <c r="AK630" i="18" s="1"/>
  <c r="AL630" i="18" s="1"/>
  <c r="AM630" i="18" s="1"/>
  <c r="AG631" i="18"/>
  <c r="AI631" i="18" s="1"/>
  <c r="AK631" i="18" s="1"/>
  <c r="AL631" i="18" s="1"/>
  <c r="AM631" i="18" s="1"/>
  <c r="AK629" i="18"/>
  <c r="AK622" i="18"/>
  <c r="AL622" i="18" s="1"/>
  <c r="AM622" i="18" s="1"/>
  <c r="AK621" i="18"/>
  <c r="AL621" i="18" s="1"/>
  <c r="AM621" i="18" s="1"/>
  <c r="AN605" i="18" a="1"/>
  <c r="AN605" i="18" s="1"/>
  <c r="AO605" i="18" s="1"/>
  <c r="AI603" i="18"/>
  <c r="AK603" i="18" s="1"/>
  <c r="AG604" i="18"/>
  <c r="AI604" i="18" s="1"/>
  <c r="AK604" i="18" s="1"/>
  <c r="AL604" i="18" s="1"/>
  <c r="AM604" i="18" s="1"/>
  <c r="AL592" i="18"/>
  <c r="AM592" i="18" s="1"/>
  <c r="AI594" i="18"/>
  <c r="AK594" i="18" s="1"/>
  <c r="AL594" i="18" s="1"/>
  <c r="AM594" i="18" s="1"/>
  <c r="AG595" i="18"/>
  <c r="AI595" i="18" s="1"/>
  <c r="AK595" i="18" s="1"/>
  <c r="AL595" i="18" s="1"/>
  <c r="AM595" i="18" s="1"/>
  <c r="AK593" i="18"/>
  <c r="AL593" i="18" s="1"/>
  <c r="AM593" i="18" s="1"/>
  <c r="AI585" i="18"/>
  <c r="AG586" i="18"/>
  <c r="AI586" i="18" s="1"/>
  <c r="AK586" i="18" s="1"/>
  <c r="AL586" i="18" s="1"/>
  <c r="AM586" i="18" s="1"/>
  <c r="AK584" i="18"/>
  <c r="AK585" i="18"/>
  <c r="AL585" i="18" s="1"/>
  <c r="AM585" i="18" s="1"/>
  <c r="AI576" i="18"/>
  <c r="AK576" i="18" s="1"/>
  <c r="AL576" i="18" s="1"/>
  <c r="AM576" i="18" s="1"/>
  <c r="AG577" i="18"/>
  <c r="AI577" i="18" s="1"/>
  <c r="AK577" i="18" s="1"/>
  <c r="AL577" i="18" s="1"/>
  <c r="AM577" i="18" s="1"/>
  <c r="AK575" i="18"/>
  <c r="AL575" i="18" s="1"/>
  <c r="AM575" i="18" s="1"/>
  <c r="AL574" i="18"/>
  <c r="AM574" i="18" s="1"/>
  <c r="AI567" i="18"/>
  <c r="AK567" i="18" s="1"/>
  <c r="AL567" i="18" s="1"/>
  <c r="AM567" i="18" s="1"/>
  <c r="AG568" i="18"/>
  <c r="AI568" i="18" s="1"/>
  <c r="AK568" i="18" s="1"/>
  <c r="AL568" i="18" s="1"/>
  <c r="AM568" i="18" s="1"/>
  <c r="AK566" i="18"/>
  <c r="AI558" i="18"/>
  <c r="AK558" i="18" s="1"/>
  <c r="AL558" i="18" s="1"/>
  <c r="AM558" i="18" s="1"/>
  <c r="AG559" i="18"/>
  <c r="AI559" i="18" s="1"/>
  <c r="AK559" i="18" s="1"/>
  <c r="AL559" i="18" s="1"/>
  <c r="AM559" i="18" s="1"/>
  <c r="AK550" i="18"/>
  <c r="AK549" i="18"/>
  <c r="AL549" i="18" s="1"/>
  <c r="AM549" i="18" s="1"/>
  <c r="AN533" i="18" a="1"/>
  <c r="AN533" i="18" s="1"/>
  <c r="AO533" i="18" s="1"/>
  <c r="AI531" i="18"/>
  <c r="AK531" i="18" s="1"/>
  <c r="AL531" i="18" s="1"/>
  <c r="AM531" i="18" s="1"/>
  <c r="AG532" i="18"/>
  <c r="AI532" i="18" s="1"/>
  <c r="AK532" i="18" s="1"/>
  <c r="AL532" i="18" s="1"/>
  <c r="AM532" i="18" s="1"/>
  <c r="AL530" i="18"/>
  <c r="AM530" i="18" s="1"/>
  <c r="AK521" i="18"/>
  <c r="AL521" i="18" s="1"/>
  <c r="AM521" i="18" s="1"/>
  <c r="AL520" i="18"/>
  <c r="AM520" i="18" s="1"/>
  <c r="AI522" i="18"/>
  <c r="AK522" i="18" s="1"/>
  <c r="AL522" i="18" s="1"/>
  <c r="AM522" i="18" s="1"/>
  <c r="AG523" i="18"/>
  <c r="AI523" i="18" s="1"/>
  <c r="AK523" i="18" s="1"/>
  <c r="AL523" i="18" s="1"/>
  <c r="AM523" i="18" s="1"/>
  <c r="AK512" i="18"/>
  <c r="AL512" i="18" s="1"/>
  <c r="AM512" i="18" s="1"/>
  <c r="AI513" i="18"/>
  <c r="AK513" i="18" s="1"/>
  <c r="AL513" i="18" s="1"/>
  <c r="AM513" i="18" s="1"/>
  <c r="AG514" i="18"/>
  <c r="AI514" i="18" s="1"/>
  <c r="AK514" i="18" s="1"/>
  <c r="AL514" i="18" s="1"/>
  <c r="AM514" i="18" s="1"/>
  <c r="AI504" i="18"/>
  <c r="AK504" i="18" s="1"/>
  <c r="AL504" i="18" s="1"/>
  <c r="AM504" i="18" s="1"/>
  <c r="AG505" i="18"/>
  <c r="AI505" i="18" s="1"/>
  <c r="AK505" i="18" s="1"/>
  <c r="AL505" i="18" s="1"/>
  <c r="AM505" i="18" s="1"/>
  <c r="AK503" i="18"/>
  <c r="AK494" i="18"/>
  <c r="AL494" i="18" s="1"/>
  <c r="AM494" i="18" s="1"/>
  <c r="AI495" i="18"/>
  <c r="AK495" i="18" s="1"/>
  <c r="AL495" i="18" s="1"/>
  <c r="AM495" i="18" s="1"/>
  <c r="AG496" i="18"/>
  <c r="AI496" i="18" s="1"/>
  <c r="AK496" i="18" s="1"/>
  <c r="AL496" i="18" s="1"/>
  <c r="AM496" i="18" s="1"/>
  <c r="AI486" i="18"/>
  <c r="AK486" i="18" s="1"/>
  <c r="AL486" i="18" s="1"/>
  <c r="AM486" i="18" s="1"/>
  <c r="AG487" i="18"/>
  <c r="AI487" i="18" s="1"/>
  <c r="AK487" i="18" s="1"/>
  <c r="AL487" i="18" s="1"/>
  <c r="AM487" i="18" s="1"/>
  <c r="AK478" i="18"/>
  <c r="AL478" i="18" s="1"/>
  <c r="AM478" i="18" s="1"/>
  <c r="AK477" i="18"/>
  <c r="AL477" i="18" s="1"/>
  <c r="AM477" i="18" s="1"/>
  <c r="AN461" i="18" a="1"/>
  <c r="AN461" i="18" s="1"/>
  <c r="AO461" i="18" s="1"/>
  <c r="AI459" i="18"/>
  <c r="AK459" i="18" s="1"/>
  <c r="AL459" i="18" s="1"/>
  <c r="AM459" i="18" s="1"/>
  <c r="AG460" i="18"/>
  <c r="AI460" i="18" s="1"/>
  <c r="AK460" i="18" s="1"/>
  <c r="AL460" i="18" s="1"/>
  <c r="AM460" i="18" s="1"/>
  <c r="AI450" i="18"/>
  <c r="AK450" i="18" s="1"/>
  <c r="AL450" i="18" s="1"/>
  <c r="AM450" i="18" s="1"/>
  <c r="AG451" i="18"/>
  <c r="AI451" i="18" s="1"/>
  <c r="AK451" i="18" s="1"/>
  <c r="AL451" i="18" s="1"/>
  <c r="AM451" i="18" s="1"/>
  <c r="AK449" i="18"/>
  <c r="AI441" i="18"/>
  <c r="AK441" i="18" s="1"/>
  <c r="AL441" i="18" s="1"/>
  <c r="AM441" i="18" s="1"/>
  <c r="AG442" i="18"/>
  <c r="AI442" i="18" s="1"/>
  <c r="AK442" i="18" s="1"/>
  <c r="AL442" i="18" s="1"/>
  <c r="AM442" i="18" s="1"/>
  <c r="AK440" i="18"/>
  <c r="AL440" i="18" s="1"/>
  <c r="AM440" i="18" s="1"/>
  <c r="AI432" i="18"/>
  <c r="AK432" i="18" s="1"/>
  <c r="AL432" i="18" s="1"/>
  <c r="AM432" i="18" s="1"/>
  <c r="AG433" i="18"/>
  <c r="AI433" i="18" s="1"/>
  <c r="AK433" i="18" s="1"/>
  <c r="AL433" i="18" s="1"/>
  <c r="AM433" i="18" s="1"/>
  <c r="AK431" i="18"/>
  <c r="AI423" i="18"/>
  <c r="AK423" i="18" s="1"/>
  <c r="AL423" i="18" s="1"/>
  <c r="AM423" i="18" s="1"/>
  <c r="AG424" i="18"/>
  <c r="AI424" i="18" s="1"/>
  <c r="AK424" i="18" s="1"/>
  <c r="AL424" i="18" s="1"/>
  <c r="AM424" i="18" s="1"/>
  <c r="AK422" i="18"/>
  <c r="AL422" i="18" s="1"/>
  <c r="AM422" i="18" s="1"/>
  <c r="AK405" i="18"/>
  <c r="AL405" i="18" s="1"/>
  <c r="AM405" i="18" s="1"/>
  <c r="AL412" i="18"/>
  <c r="AM412" i="18" s="1"/>
  <c r="AI414" i="18"/>
  <c r="AK414" i="18" s="1"/>
  <c r="AL414" i="18" s="1"/>
  <c r="AM414" i="18" s="1"/>
  <c r="AG415" i="18"/>
  <c r="AI415" i="18" s="1"/>
  <c r="AK415" i="18" s="1"/>
  <c r="AL415" i="18" s="1"/>
  <c r="AM415" i="18" s="1"/>
  <c r="AK413" i="18"/>
  <c r="AL413" i="18" s="1"/>
  <c r="AM413" i="18" s="1"/>
  <c r="AK406" i="18"/>
  <c r="AN389" i="18" a="1"/>
  <c r="AN389" i="18" s="1"/>
  <c r="AO389" i="18" s="1"/>
  <c r="AI387" i="18"/>
  <c r="AK387" i="18" s="1"/>
  <c r="AG388" i="18"/>
  <c r="AI388" i="18" s="1"/>
  <c r="AK388" i="18" s="1"/>
  <c r="AL388" i="18" s="1"/>
  <c r="AM388" i="18" s="1"/>
  <c r="AL376" i="18"/>
  <c r="AM376" i="18" s="1"/>
  <c r="AI378" i="18"/>
  <c r="AK378" i="18" s="1"/>
  <c r="AL378" i="18" s="1"/>
  <c r="AM378" i="18" s="1"/>
  <c r="AG379" i="18"/>
  <c r="AI379" i="18" s="1"/>
  <c r="AK379" i="18" s="1"/>
  <c r="AL379" i="18" s="1"/>
  <c r="AM379" i="18" s="1"/>
  <c r="AK377" i="18"/>
  <c r="AL377" i="18" s="1"/>
  <c r="AM377" i="18" s="1"/>
  <c r="AK368" i="18"/>
  <c r="AI369" i="18"/>
  <c r="AK369" i="18" s="1"/>
  <c r="AL369" i="18" s="1"/>
  <c r="AM369" i="18" s="1"/>
  <c r="AG370" i="18"/>
  <c r="AI370" i="18" s="1"/>
  <c r="AK370" i="18" s="1"/>
  <c r="AL370" i="18" s="1"/>
  <c r="AM370" i="18" s="1"/>
  <c r="AK359" i="18"/>
  <c r="AL359" i="18" s="1"/>
  <c r="AM359" i="18" s="1"/>
  <c r="AL358" i="18"/>
  <c r="AM358" i="18" s="1"/>
  <c r="AI360" i="18"/>
  <c r="AK360" i="18" s="1"/>
  <c r="AL360" i="18" s="1"/>
  <c r="AM360" i="18" s="1"/>
  <c r="AG361" i="18"/>
  <c r="AI361" i="18" s="1"/>
  <c r="AK361" i="18" s="1"/>
  <c r="AL361" i="18" s="1"/>
  <c r="AM361" i="18" s="1"/>
  <c r="AK350" i="18"/>
  <c r="AL350" i="18" s="1"/>
  <c r="AM350" i="18" s="1"/>
  <c r="AL349" i="18"/>
  <c r="AM349" i="18" s="1"/>
  <c r="AI351" i="18"/>
  <c r="AK351" i="18" s="1"/>
  <c r="AL351" i="18" s="1"/>
  <c r="AM351" i="18" s="1"/>
  <c r="AG352" i="18"/>
  <c r="AI352" i="18" s="1"/>
  <c r="AK352" i="18" s="1"/>
  <c r="AL352" i="18" s="1"/>
  <c r="AM352" i="18" s="1"/>
  <c r="AK341" i="18"/>
  <c r="AL341" i="18" s="1"/>
  <c r="AM341" i="18" s="1"/>
  <c r="AL340" i="18"/>
  <c r="AM340" i="18" s="1"/>
  <c r="AI342" i="18"/>
  <c r="AK342" i="18" s="1"/>
  <c r="AL342" i="18" s="1"/>
  <c r="AM342" i="18" s="1"/>
  <c r="AG343" i="18"/>
  <c r="AI343" i="18" s="1"/>
  <c r="AK343" i="18" s="1"/>
  <c r="AL343" i="18" s="1"/>
  <c r="AM343" i="18" s="1"/>
  <c r="AK334" i="18"/>
  <c r="AL334" i="18" s="1"/>
  <c r="AM334" i="18" s="1"/>
  <c r="AK333" i="18"/>
  <c r="AL324" i="18"/>
  <c r="AM324" i="18" s="1"/>
  <c r="AN317" i="18" a="1"/>
  <c r="AN317" i="18" s="1"/>
  <c r="AO317" i="18" s="1"/>
  <c r="AI315" i="18"/>
  <c r="AK315" i="18" s="1"/>
  <c r="AL315" i="18" s="1"/>
  <c r="AM315" i="18" s="1"/>
  <c r="AG316" i="18"/>
  <c r="AI316" i="18" s="1"/>
  <c r="AK316" i="18" s="1"/>
  <c r="AL316" i="18" s="1"/>
  <c r="AM316" i="18" s="1"/>
  <c r="AK296" i="18"/>
  <c r="AL296" i="18" s="1"/>
  <c r="AM296" i="18" s="1"/>
  <c r="AI306" i="18"/>
  <c r="AK306" i="18" s="1"/>
  <c r="AL306" i="18" s="1"/>
  <c r="AM306" i="18" s="1"/>
  <c r="AG307" i="18"/>
  <c r="AI307" i="18" s="1"/>
  <c r="AK307" i="18" s="1"/>
  <c r="AL307" i="18" s="1"/>
  <c r="AM307" i="18" s="1"/>
  <c r="AK305" i="18"/>
  <c r="AL295" i="18"/>
  <c r="AM295" i="18" s="1"/>
  <c r="AI297" i="18"/>
  <c r="AK297" i="18" s="1"/>
  <c r="AL297" i="18" s="1"/>
  <c r="AM297" i="18" s="1"/>
  <c r="AG298" i="18"/>
  <c r="AI298" i="18" s="1"/>
  <c r="AK298" i="18" s="1"/>
  <c r="AL298" i="18" s="1"/>
  <c r="AM298" i="18" s="1"/>
  <c r="AI288" i="18"/>
  <c r="AK288" i="18" s="1"/>
  <c r="AL288" i="18" s="1"/>
  <c r="AM288" i="18" s="1"/>
  <c r="AG289" i="18"/>
  <c r="AI289" i="18" s="1"/>
  <c r="AK289" i="18" s="1"/>
  <c r="AL289" i="18" s="1"/>
  <c r="AM289" i="18" s="1"/>
  <c r="AL286" i="18"/>
  <c r="AM286" i="18" s="1"/>
  <c r="AK287" i="18"/>
  <c r="AL287" i="18" s="1"/>
  <c r="AM287" i="18" s="1"/>
  <c r="AI279" i="18"/>
  <c r="AK279" i="18" s="1"/>
  <c r="AL279" i="18" s="1"/>
  <c r="AM279" i="18" s="1"/>
  <c r="AG280" i="18"/>
  <c r="AI280" i="18" s="1"/>
  <c r="AJ278" i="18"/>
  <c r="AK278" i="18" s="1"/>
  <c r="AL278" i="18" s="1"/>
  <c r="AM278" i="18" s="1"/>
  <c r="AH280" i="18"/>
  <c r="AJ280" i="18" s="1"/>
  <c r="AL268" i="18"/>
  <c r="AM268" i="18" s="1"/>
  <c r="AI270" i="18"/>
  <c r="AK270" i="18" s="1"/>
  <c r="AL270" i="18" s="1"/>
  <c r="AM270" i="18" s="1"/>
  <c r="AG271" i="18"/>
  <c r="AI271" i="18" s="1"/>
  <c r="AK271" i="18" s="1"/>
  <c r="AL271" i="18" s="1"/>
  <c r="AM271" i="18" s="1"/>
  <c r="AK269" i="18"/>
  <c r="AL269" i="18" s="1"/>
  <c r="AM269" i="18" s="1"/>
  <c r="AI261" i="18"/>
  <c r="AK261" i="18" s="1"/>
  <c r="AL261" i="18" s="1"/>
  <c r="AM261" i="18" s="1"/>
  <c r="AG262" i="18"/>
  <c r="AI262" i="18" s="1"/>
  <c r="AK262" i="18" s="1"/>
  <c r="AL262" i="18" s="1"/>
  <c r="AM262" i="18" s="1"/>
  <c r="AK260" i="18"/>
  <c r="AL260" i="18" s="1"/>
  <c r="AM260" i="18" s="1"/>
  <c r="AI242" i="18"/>
  <c r="AK242" i="18" s="1"/>
  <c r="AL242" i="18" s="1"/>
  <c r="AM242" i="18" s="1"/>
  <c r="AN245" i="18" a="1"/>
  <c r="AN245" i="18" s="1"/>
  <c r="AO245" i="18" s="1"/>
  <c r="AK233" i="18"/>
  <c r="AL233" i="18" s="1"/>
  <c r="AM233" i="18" s="1"/>
  <c r="AL241" i="18"/>
  <c r="AM241" i="18" s="1"/>
  <c r="AI243" i="18"/>
  <c r="AK243" i="18" s="1"/>
  <c r="AL243" i="18" s="1"/>
  <c r="AM243" i="18" s="1"/>
  <c r="AG244" i="18"/>
  <c r="AI244" i="18" s="1"/>
  <c r="AK244" i="18" s="1"/>
  <c r="AL244" i="18" s="1"/>
  <c r="AM244" i="18" s="1"/>
  <c r="AI234" i="18"/>
  <c r="AK234" i="18" s="1"/>
  <c r="AL234" i="18" s="1"/>
  <c r="AM234" i="18" s="1"/>
  <c r="AG235" i="18"/>
  <c r="AI235" i="18" s="1"/>
  <c r="AK235" i="18" s="1"/>
  <c r="AL235" i="18" s="1"/>
  <c r="AM235" i="18" s="1"/>
  <c r="AK224" i="18"/>
  <c r="AL224" i="18" s="1"/>
  <c r="AM224" i="18" s="1"/>
  <c r="AI225" i="18"/>
  <c r="AK225" i="18" s="1"/>
  <c r="AL225" i="18" s="1"/>
  <c r="AM225" i="18" s="1"/>
  <c r="AG226" i="18"/>
  <c r="AI226" i="18" s="1"/>
  <c r="AK226" i="18" s="1"/>
  <c r="AL226" i="18" s="1"/>
  <c r="AM226" i="18" s="1"/>
  <c r="AL214" i="18"/>
  <c r="AM214" i="18" s="1"/>
  <c r="AI216" i="18"/>
  <c r="AK216" i="18" s="1"/>
  <c r="AL216" i="18" s="1"/>
  <c r="AM216" i="18" s="1"/>
  <c r="AG217" i="18"/>
  <c r="AI217" i="18" s="1"/>
  <c r="AK217" i="18" s="1"/>
  <c r="AL217" i="18" s="1"/>
  <c r="AM217" i="18" s="1"/>
  <c r="AK215" i="18"/>
  <c r="AL215" i="18" s="1"/>
  <c r="AM215" i="18" s="1"/>
  <c r="AK206" i="18"/>
  <c r="AL206" i="18" s="1"/>
  <c r="AM206" i="18" s="1"/>
  <c r="AI207" i="18"/>
  <c r="AK207" i="18" s="1"/>
  <c r="AL207" i="18" s="1"/>
  <c r="AM207" i="18" s="1"/>
  <c r="AG208" i="18"/>
  <c r="AI208" i="18" s="1"/>
  <c r="AK208" i="18" s="1"/>
  <c r="AL208" i="18" s="1"/>
  <c r="AM208" i="18" s="1"/>
  <c r="AI198" i="18"/>
  <c r="AK198" i="18" s="1"/>
  <c r="AL198" i="18" s="1"/>
  <c r="AM198" i="18" s="1"/>
  <c r="AG199" i="18"/>
  <c r="AI199" i="18" s="1"/>
  <c r="AK199" i="18" s="1"/>
  <c r="AL199" i="18" s="1"/>
  <c r="AM199" i="18" s="1"/>
  <c r="AK197" i="18"/>
  <c r="AK189" i="18"/>
  <c r="AL189" i="18" s="1"/>
  <c r="AM189" i="18" s="1"/>
  <c r="AL188" i="18"/>
  <c r="AM188" i="18" s="1"/>
  <c r="AK190" i="18"/>
  <c r="AL190" i="18" s="1"/>
  <c r="AM190" i="18" s="1"/>
  <c r="AI180" i="18"/>
  <c r="AK180" i="18" s="1"/>
  <c r="AG181" i="18"/>
  <c r="AI181" i="18" s="1"/>
  <c r="AK181" i="18" s="1"/>
  <c r="AL181" i="18" s="1"/>
  <c r="AM181" i="18" s="1"/>
  <c r="AK161" i="18"/>
  <c r="AL161" i="18" s="1"/>
  <c r="AM161" i="18" s="1"/>
  <c r="AI171" i="18"/>
  <c r="AK171" i="18" s="1"/>
  <c r="AL171" i="18" s="1"/>
  <c r="AM171" i="18" s="1"/>
  <c r="AG172" i="18"/>
  <c r="AI172" i="18" s="1"/>
  <c r="AK172" i="18" s="1"/>
  <c r="AL172" i="18" s="1"/>
  <c r="AM172" i="18" s="1"/>
  <c r="AK170" i="18"/>
  <c r="AI162" i="18"/>
  <c r="AK162" i="18" s="1"/>
  <c r="AL162" i="18" s="1"/>
  <c r="AM162" i="18" s="1"/>
  <c r="AG163" i="18"/>
  <c r="AI163" i="18" s="1"/>
  <c r="AK163" i="18" s="1"/>
  <c r="AL163" i="18" s="1"/>
  <c r="AM163" i="18" s="1"/>
  <c r="AK152" i="18"/>
  <c r="AL152" i="18" s="1"/>
  <c r="AM152" i="18" s="1"/>
  <c r="AI153" i="18"/>
  <c r="AK153" i="18" s="1"/>
  <c r="AL153" i="18" s="1"/>
  <c r="AM153" i="18" s="1"/>
  <c r="AG154" i="18"/>
  <c r="AI154" i="18" s="1"/>
  <c r="AK154" i="18" s="1"/>
  <c r="AL154" i="18" s="1"/>
  <c r="AM154" i="18" s="1"/>
  <c r="AI144" i="18"/>
  <c r="AK144" i="18" s="1"/>
  <c r="AL144" i="18" s="1"/>
  <c r="AM144" i="18" s="1"/>
  <c r="AG145" i="18"/>
  <c r="AI145" i="18" s="1"/>
  <c r="AK145" i="18" s="1"/>
  <c r="AL145" i="18" s="1"/>
  <c r="AM145" i="18" s="1"/>
  <c r="AK143" i="18"/>
  <c r="AK134" i="18"/>
  <c r="AL134" i="18" s="1"/>
  <c r="AM134" i="18" s="1"/>
  <c r="AI135" i="18"/>
  <c r="AK135" i="18" s="1"/>
  <c r="AL135" i="18" s="1"/>
  <c r="AM135" i="18" s="1"/>
  <c r="AG136" i="18"/>
  <c r="AI136" i="18" s="1"/>
  <c r="AK136" i="18" s="1"/>
  <c r="AL136" i="18" s="1"/>
  <c r="AM136" i="18" s="1"/>
  <c r="AK125" i="18"/>
  <c r="AL125" i="18" s="1"/>
  <c r="AM125" i="18" s="1"/>
  <c r="AI126" i="18"/>
  <c r="AK126" i="18" s="1"/>
  <c r="AL126" i="18" s="1"/>
  <c r="AM126" i="18" s="1"/>
  <c r="AG127" i="18"/>
  <c r="AI127" i="18" s="1"/>
  <c r="AK127" i="18" s="1"/>
  <c r="AL127" i="18" s="1"/>
  <c r="AM127" i="18" s="1"/>
  <c r="AK118" i="18"/>
  <c r="AL118" i="18" s="1"/>
  <c r="AM118" i="18" s="1"/>
  <c r="AK117" i="18"/>
  <c r="AL117" i="18" s="1"/>
  <c r="AM117" i="18" s="1"/>
  <c r="AI108" i="18"/>
  <c r="AK108" i="18" s="1"/>
  <c r="AL108" i="18" s="1"/>
  <c r="AM108" i="18" s="1"/>
  <c r="AG109" i="18"/>
  <c r="AI109" i="18" s="1"/>
  <c r="AK109" i="18" s="1"/>
  <c r="AL109" i="18" s="1"/>
  <c r="AM109" i="18" s="1"/>
  <c r="AK98" i="18"/>
  <c r="AL98" i="18" s="1"/>
  <c r="AM98" i="18" s="1"/>
  <c r="AI99" i="18"/>
  <c r="AK99" i="18" s="1"/>
  <c r="AL99" i="18" s="1"/>
  <c r="AM99" i="18" s="1"/>
  <c r="AG100" i="18"/>
  <c r="AI100" i="18" s="1"/>
  <c r="AK100" i="18" s="1"/>
  <c r="AL100" i="18" s="1"/>
  <c r="AM100" i="18" s="1"/>
  <c r="AI90" i="18"/>
  <c r="AK90" i="18" s="1"/>
  <c r="AL90" i="18" s="1"/>
  <c r="AM90" i="18" s="1"/>
  <c r="AG91" i="18"/>
  <c r="AI91" i="18" s="1"/>
  <c r="AK91" i="18" s="1"/>
  <c r="AL91" i="18" s="1"/>
  <c r="AM91" i="18" s="1"/>
  <c r="AK89" i="18"/>
  <c r="AK80" i="18"/>
  <c r="AL80" i="18" s="1"/>
  <c r="AM80" i="18" s="1"/>
  <c r="AI81" i="18"/>
  <c r="AK81" i="18" s="1"/>
  <c r="AL81" i="18" s="1"/>
  <c r="AM81" i="18" s="1"/>
  <c r="AG82" i="18"/>
  <c r="AI82" i="18" s="1"/>
  <c r="AK82" i="18" s="1"/>
  <c r="AL82" i="18" s="1"/>
  <c r="AM82" i="18" s="1"/>
  <c r="AL79" i="18"/>
  <c r="AM79" i="18" s="1"/>
  <c r="AL70" i="18"/>
  <c r="AM70" i="18" s="1"/>
  <c r="AI72" i="18"/>
  <c r="AK72" i="18" s="1"/>
  <c r="AL72" i="18" s="1"/>
  <c r="AM72" i="18" s="1"/>
  <c r="AG73" i="18"/>
  <c r="AI73" i="18" s="1"/>
  <c r="AK73" i="18" s="1"/>
  <c r="AL73" i="18" s="1"/>
  <c r="AM73" i="18" s="1"/>
  <c r="AK71" i="18"/>
  <c r="AL71" i="18" s="1"/>
  <c r="AM71" i="18" s="1"/>
  <c r="AK62" i="18"/>
  <c r="AL62" i="18" s="1"/>
  <c r="AM62" i="18" s="1"/>
  <c r="AI63" i="18"/>
  <c r="AK63" i="18" s="1"/>
  <c r="AL63" i="18" s="1"/>
  <c r="AM63" i="18" s="1"/>
  <c r="AG64" i="18"/>
  <c r="AI64" i="18" s="1"/>
  <c r="AK64" i="18" s="1"/>
  <c r="AL64" i="18" s="1"/>
  <c r="AM64" i="18" s="1"/>
  <c r="AJ40" i="23"/>
  <c r="P33" i="23"/>
  <c r="AJ26" i="23"/>
  <c r="X14" i="23"/>
  <c r="N14" i="23"/>
  <c r="D14" i="23"/>
  <c r="N21" i="23"/>
  <c r="N28" i="23"/>
  <c r="D28" i="23"/>
  <c r="P19" i="23"/>
  <c r="AJ19" i="23"/>
  <c r="X28" i="23"/>
  <c r="N35" i="23"/>
  <c r="AJ33" i="23"/>
  <c r="F33" i="23"/>
  <c r="N7" i="23"/>
  <c r="D35" i="23"/>
  <c r="D7" i="23"/>
  <c r="AH35" i="23"/>
  <c r="Z26" i="23"/>
  <c r="AH21" i="23"/>
  <c r="D21" i="23"/>
  <c r="P26" i="23"/>
  <c r="X21" i="23"/>
  <c r="AH28" i="23"/>
  <c r="AH7" i="23"/>
  <c r="X35" i="23"/>
  <c r="F12" i="23"/>
  <c r="AX15" i="23"/>
  <c r="P29" i="23"/>
  <c r="Z15" i="23"/>
  <c r="Z36" i="23"/>
  <c r="F26" i="23"/>
  <c r="P36" i="23"/>
  <c r="Z8" i="23"/>
  <c r="F22" i="23"/>
  <c r="AJ12" i="23"/>
  <c r="Z22" i="23"/>
  <c r="Z12" i="23"/>
  <c r="AJ36" i="23"/>
  <c r="AW40" i="23"/>
  <c r="AW33" i="23"/>
  <c r="AW26" i="23"/>
  <c r="AW19" i="23"/>
  <c r="AW12" i="23"/>
  <c r="AR40" i="23"/>
  <c r="AR33" i="23"/>
  <c r="AR26" i="23"/>
  <c r="AR19" i="23"/>
  <c r="AR12" i="23"/>
  <c r="AX39" i="23"/>
  <c r="AX32" i="23"/>
  <c r="AX25" i="23"/>
  <c r="AX18" i="23"/>
  <c r="AX11" i="23"/>
  <c r="BA40" i="23"/>
  <c r="BA33" i="23"/>
  <c r="BA26" i="23"/>
  <c r="BA19" i="23"/>
  <c r="BA12" i="23"/>
  <c r="AS40" i="23"/>
  <c r="AS33" i="23"/>
  <c r="AS26" i="23"/>
  <c r="AS19" i="23"/>
  <c r="AS12" i="23"/>
  <c r="AX40" i="23"/>
  <c r="AX33" i="23"/>
  <c r="AX26" i="23"/>
  <c r="AX19" i="23"/>
  <c r="AX12" i="23"/>
  <c r="AY39" i="23"/>
  <c r="AY32" i="23"/>
  <c r="AY25" i="23"/>
  <c r="AY18" i="23"/>
  <c r="AY11" i="23"/>
  <c r="AY40" i="23"/>
  <c r="AY33" i="23"/>
  <c r="AY26" i="23"/>
  <c r="AY19" i="23"/>
  <c r="AY12" i="23"/>
  <c r="AS39" i="23"/>
  <c r="AS32" i="23"/>
  <c r="AS25" i="23"/>
  <c r="AS18" i="23"/>
  <c r="AS11" i="23"/>
  <c r="AR39" i="23"/>
  <c r="AR32" i="23"/>
  <c r="AR25" i="23"/>
  <c r="AR18" i="23"/>
  <c r="AR11" i="23"/>
  <c r="AZ38" i="23"/>
  <c r="AZ31" i="23"/>
  <c r="AZ24" i="23"/>
  <c r="AZ17" i="23"/>
  <c r="AZ10" i="23"/>
  <c r="AV39" i="23"/>
  <c r="AV32" i="23"/>
  <c r="AV25" i="23"/>
  <c r="AV18" i="23"/>
  <c r="AV11" i="23"/>
  <c r="AX38" i="23"/>
  <c r="AX31" i="23"/>
  <c r="AX24" i="23"/>
  <c r="AX17" i="23"/>
  <c r="AX10" i="23"/>
  <c r="AT39" i="23"/>
  <c r="AT32" i="23"/>
  <c r="AT25" i="23"/>
  <c r="AT18" i="23"/>
  <c r="AT11" i="23"/>
  <c r="BA39" i="23"/>
  <c r="BA32" i="23"/>
  <c r="BA25" i="23"/>
  <c r="BA18" i="23"/>
  <c r="BA11" i="23"/>
  <c r="AW39" i="23"/>
  <c r="AW32" i="23"/>
  <c r="AW25" i="23"/>
  <c r="AW18" i="23"/>
  <c r="AW11" i="23"/>
  <c r="AZ40" i="23"/>
  <c r="AZ33" i="23"/>
  <c r="AZ26" i="23"/>
  <c r="AZ19" i="23"/>
  <c r="AZ12" i="23"/>
  <c r="BA34" i="23"/>
  <c r="BA27" i="23"/>
  <c r="BA20" i="23"/>
  <c r="BA13" i="23"/>
  <c r="BA6" i="23"/>
  <c r="AY37" i="23"/>
  <c r="AY30" i="23"/>
  <c r="AY23" i="23"/>
  <c r="AY16" i="23"/>
  <c r="AY9" i="23"/>
  <c r="AR36" i="23"/>
  <c r="AR29" i="23"/>
  <c r="AR22" i="23"/>
  <c r="AR15" i="23"/>
  <c r="AR8" i="23"/>
  <c r="AU37" i="23"/>
  <c r="AU30" i="23"/>
  <c r="AU23" i="23"/>
  <c r="AU16" i="23"/>
  <c r="AU9" i="23"/>
  <c r="BA36" i="23"/>
  <c r="BA29" i="23"/>
  <c r="BA22" i="23"/>
  <c r="BA15" i="23"/>
  <c r="BA8" i="23"/>
  <c r="AS38" i="23"/>
  <c r="AS31" i="23"/>
  <c r="AS24" i="23"/>
  <c r="AS17" i="23"/>
  <c r="AS10" i="23"/>
  <c r="AS37" i="23"/>
  <c r="AS30" i="23"/>
  <c r="AS23" i="23"/>
  <c r="AS16" i="23"/>
  <c r="AS9" i="23"/>
  <c r="BA37" i="23"/>
  <c r="BA30" i="23"/>
  <c r="BA23" i="23"/>
  <c r="BA16" i="23"/>
  <c r="BA9" i="23"/>
  <c r="AV36" i="23"/>
  <c r="AV29" i="23"/>
  <c r="AV22" i="23"/>
  <c r="AV15" i="23"/>
  <c r="AV8" i="23"/>
  <c r="AZ36" i="23"/>
  <c r="AZ29" i="23"/>
  <c r="AZ22" i="23"/>
  <c r="AZ15" i="23"/>
  <c r="AZ8" i="23"/>
  <c r="AR37" i="23"/>
  <c r="AR30" i="23"/>
  <c r="AR23" i="23"/>
  <c r="AR16" i="23"/>
  <c r="AR9" i="23"/>
  <c r="AU34" i="23"/>
  <c r="AU27" i="23"/>
  <c r="AU20" i="23"/>
  <c r="AU13" i="23"/>
  <c r="AU6" i="23"/>
  <c r="AW36" i="23"/>
  <c r="AW29" i="23"/>
  <c r="AW22" i="23"/>
  <c r="AW15" i="23"/>
  <c r="AW8" i="23"/>
  <c r="AS35" i="23"/>
  <c r="AS28" i="23"/>
  <c r="AS21" i="23"/>
  <c r="AS14" i="23"/>
  <c r="AS7" i="23"/>
  <c r="AY36" i="23"/>
  <c r="AY29" i="23"/>
  <c r="AY22" i="23"/>
  <c r="AY15" i="23"/>
  <c r="AY8" i="23"/>
  <c r="AT36" i="23"/>
  <c r="AT29" i="23"/>
  <c r="AT22" i="23"/>
  <c r="AT15" i="23"/>
  <c r="AT8" i="23"/>
  <c r="AT34" i="23"/>
  <c r="AT27" i="23"/>
  <c r="AT20" i="23"/>
  <c r="AT13" i="23"/>
  <c r="AT6" i="23"/>
  <c r="AY35" i="23"/>
  <c r="AY28" i="23"/>
  <c r="AY21" i="23"/>
  <c r="AY14" i="23"/>
  <c r="AY7" i="23"/>
  <c r="AR35" i="23"/>
  <c r="AR28" i="23"/>
  <c r="AR21" i="23"/>
  <c r="AR14" i="23"/>
  <c r="AR7" i="23"/>
  <c r="AY34" i="23"/>
  <c r="AY27" i="23"/>
  <c r="AY20" i="23"/>
  <c r="AY13" i="23"/>
  <c r="AY6" i="23"/>
  <c r="AX34" i="23"/>
  <c r="AX27" i="23"/>
  <c r="AX20" i="23"/>
  <c r="AX13" i="23"/>
  <c r="AX6" i="23"/>
  <c r="AW34" i="23"/>
  <c r="AW27" i="23"/>
  <c r="AW20" i="23"/>
  <c r="AW13" i="23"/>
  <c r="AW6" i="23"/>
  <c r="AU35" i="23"/>
  <c r="AU28" i="23"/>
  <c r="AU21" i="23"/>
  <c r="AU14" i="23"/>
  <c r="AU7" i="23"/>
  <c r="AZ34" i="23"/>
  <c r="AZ27" i="23"/>
  <c r="AZ20" i="23"/>
  <c r="AZ13" i="23"/>
  <c r="AZ6" i="23"/>
  <c r="AS34" i="23"/>
  <c r="AS27" i="23"/>
  <c r="AS20" i="23"/>
  <c r="AS13" i="23"/>
  <c r="AS6" i="23"/>
  <c r="AV40" i="23"/>
  <c r="AV33" i="23"/>
  <c r="AV26" i="23"/>
  <c r="AV19" i="23"/>
  <c r="AV12" i="23"/>
  <c r="AU40" i="23"/>
  <c r="AU33" i="23"/>
  <c r="AU26" i="23"/>
  <c r="AU19" i="23"/>
  <c r="AU12" i="23"/>
  <c r="AT40" i="23"/>
  <c r="AT33" i="23"/>
  <c r="AT26" i="23"/>
  <c r="AT19" i="23"/>
  <c r="AT12" i="23"/>
  <c r="AZ39" i="23"/>
  <c r="AZ32" i="23"/>
  <c r="AZ25" i="23"/>
  <c r="AZ18" i="23"/>
  <c r="AZ11" i="23"/>
  <c r="AU39" i="23"/>
  <c r="AU32" i="23"/>
  <c r="AU25" i="23"/>
  <c r="AU18" i="23"/>
  <c r="AU11" i="23"/>
  <c r="BA38" i="23"/>
  <c r="BA31" i="23"/>
  <c r="BA24" i="23"/>
  <c r="BA17" i="23"/>
  <c r="BA10" i="23"/>
  <c r="AW38" i="23"/>
  <c r="AW31" i="23"/>
  <c r="AW24" i="23"/>
  <c r="AW17" i="23"/>
  <c r="AW10" i="23"/>
  <c r="AV38" i="23"/>
  <c r="AV31" i="23"/>
  <c r="AV24" i="23"/>
  <c r="AV17" i="23"/>
  <c r="AV10" i="23"/>
  <c r="AU38" i="23"/>
  <c r="AU31" i="23"/>
  <c r="AU24" i="23"/>
  <c r="AU17" i="23"/>
  <c r="AU10" i="23"/>
  <c r="AZ37" i="23"/>
  <c r="AZ30" i="23"/>
  <c r="AZ23" i="23"/>
  <c r="AZ16" i="23"/>
  <c r="AZ9" i="23"/>
  <c r="AX37" i="23"/>
  <c r="AX30" i="23"/>
  <c r="AX23" i="23"/>
  <c r="AX16" i="23"/>
  <c r="AX9" i="23"/>
  <c r="AW37" i="23"/>
  <c r="AW30" i="23"/>
  <c r="AW23" i="23"/>
  <c r="AW16" i="23"/>
  <c r="AW9" i="23"/>
  <c r="AV37" i="23"/>
  <c r="AV30" i="23"/>
  <c r="AV23" i="23"/>
  <c r="AV16" i="23"/>
  <c r="AV9" i="23"/>
  <c r="AT37" i="23"/>
  <c r="AT30" i="23"/>
  <c r="AT23" i="23"/>
  <c r="AT16" i="23"/>
  <c r="AT9" i="23"/>
  <c r="AS36" i="23"/>
  <c r="AS29" i="23"/>
  <c r="AS22" i="23"/>
  <c r="AS15" i="23"/>
  <c r="AS8" i="23"/>
  <c r="AZ35" i="23"/>
  <c r="AZ28" i="23"/>
  <c r="AZ21" i="23"/>
  <c r="AZ14" i="23"/>
  <c r="AZ7" i="23"/>
  <c r="AX35" i="23"/>
  <c r="AX28" i="23"/>
  <c r="AX21" i="23"/>
  <c r="AX14" i="23"/>
  <c r="AX7" i="23"/>
  <c r="AV35" i="23"/>
  <c r="AV28" i="23"/>
  <c r="AV21" i="23"/>
  <c r="AV14" i="23"/>
  <c r="AV7" i="23"/>
  <c r="AM28" i="23"/>
  <c r="AC7" i="23"/>
  <c r="AQ33" i="23"/>
  <c r="I37" i="23"/>
  <c r="AJ16" i="23"/>
  <c r="R40" i="23"/>
  <c r="AQ40" i="23"/>
  <c r="AC35" i="23"/>
  <c r="F19" i="23"/>
  <c r="AG26" i="23"/>
  <c r="AM37" i="23"/>
  <c r="I14" i="23"/>
  <c r="AJ30" i="23"/>
  <c r="Z40" i="23"/>
  <c r="AC14" i="23"/>
  <c r="I35" i="23"/>
  <c r="Z19" i="23"/>
  <c r="AG12" i="23"/>
  <c r="AM30" i="23"/>
  <c r="P12" i="23"/>
  <c r="P30" i="23"/>
  <c r="S35" i="23"/>
  <c r="Z33" i="23"/>
  <c r="I28" i="23"/>
  <c r="M26" i="23"/>
  <c r="S9" i="23"/>
  <c r="F40" i="23"/>
  <c r="W12" i="23"/>
  <c r="I7" i="23"/>
  <c r="AD22" i="23"/>
  <c r="AJ22" i="23"/>
  <c r="I23" i="23"/>
  <c r="S23" i="23"/>
  <c r="F36" i="23"/>
  <c r="S30" i="23"/>
  <c r="I30" i="23"/>
  <c r="AP34" i="23"/>
  <c r="P15" i="23"/>
  <c r="AJ15" i="23"/>
  <c r="F15" i="23"/>
  <c r="F29" i="23"/>
  <c r="AJ29" i="23"/>
  <c r="AM16" i="23"/>
  <c r="AJ8" i="23"/>
  <c r="P8" i="23"/>
  <c r="Z29" i="23"/>
  <c r="F8" i="23"/>
  <c r="M19" i="23"/>
  <c r="AQ26" i="23"/>
  <c r="AG33" i="23"/>
  <c r="M12" i="23"/>
  <c r="AC23" i="23"/>
  <c r="M35" i="23"/>
  <c r="AQ12" i="23"/>
  <c r="AM9" i="23"/>
  <c r="W26" i="23"/>
  <c r="W40" i="23"/>
  <c r="AQ19" i="23"/>
  <c r="S37" i="23"/>
  <c r="I16" i="23"/>
  <c r="AC30" i="23"/>
  <c r="AC9" i="23"/>
  <c r="S16" i="23"/>
  <c r="AC37" i="23"/>
  <c r="AE37" i="23"/>
  <c r="AO30" i="23"/>
  <c r="AO16" i="23"/>
  <c r="K23" i="23"/>
  <c r="AO37" i="23"/>
  <c r="AO23" i="23"/>
  <c r="U30" i="23"/>
  <c r="U23" i="23"/>
  <c r="AE23" i="23"/>
  <c r="K9" i="23"/>
  <c r="U9" i="23"/>
  <c r="U16" i="23"/>
  <c r="U37" i="23"/>
  <c r="K30" i="23"/>
  <c r="AE30" i="23"/>
  <c r="K16" i="23"/>
  <c r="AO9" i="23"/>
  <c r="AE16" i="23"/>
  <c r="AE9" i="23"/>
  <c r="AC29" i="23"/>
  <c r="AC36" i="23"/>
  <c r="AM29" i="23"/>
  <c r="AM15" i="23"/>
  <c r="I29" i="23"/>
  <c r="I22" i="23"/>
  <c r="AM36" i="23"/>
  <c r="AC8" i="23"/>
  <c r="I8" i="23"/>
  <c r="I36" i="23"/>
  <c r="AM22" i="23"/>
  <c r="AM8" i="23"/>
  <c r="AC15" i="23"/>
  <c r="S8" i="23"/>
  <c r="S22" i="23"/>
  <c r="S15" i="23"/>
  <c r="S29" i="23"/>
  <c r="AC22" i="23"/>
  <c r="I15" i="23"/>
  <c r="S36" i="23"/>
  <c r="Q34" i="23"/>
  <c r="AA27" i="23"/>
  <c r="AK27" i="23"/>
  <c r="G20" i="23"/>
  <c r="G13" i="23"/>
  <c r="AK13" i="23"/>
  <c r="Q20" i="23"/>
  <c r="AA20" i="23"/>
  <c r="AA6" i="23"/>
  <c r="G27" i="23"/>
  <c r="AA34" i="23"/>
  <c r="AK34" i="23"/>
  <c r="Q27" i="23"/>
  <c r="Q13" i="23"/>
  <c r="Q6" i="23"/>
  <c r="G34" i="23"/>
  <c r="AK20" i="23"/>
  <c r="AK6" i="23"/>
  <c r="AA13" i="23"/>
  <c r="G6" i="23"/>
  <c r="AA36" i="23"/>
  <c r="AK29" i="23"/>
  <c r="AK15" i="23"/>
  <c r="G29" i="23"/>
  <c r="G22" i="23"/>
  <c r="Q22" i="23"/>
  <c r="AA8" i="23"/>
  <c r="G8" i="23"/>
  <c r="AA22" i="23"/>
  <c r="Q36" i="23"/>
  <c r="AA29" i="23"/>
  <c r="Q8" i="23"/>
  <c r="AK36" i="23"/>
  <c r="Q29" i="23"/>
  <c r="G36" i="23"/>
  <c r="AK22" i="23"/>
  <c r="AK8" i="23"/>
  <c r="AA15" i="23"/>
  <c r="Q15" i="23"/>
  <c r="G15" i="23"/>
  <c r="T40" i="23"/>
  <c r="AN12" i="23"/>
  <c r="AD26" i="23"/>
  <c r="AD19" i="23"/>
  <c r="AD40" i="23"/>
  <c r="AN33" i="23"/>
  <c r="AN19" i="23"/>
  <c r="J33" i="23"/>
  <c r="J26" i="23"/>
  <c r="T26" i="23"/>
  <c r="AD12" i="23"/>
  <c r="T12" i="23"/>
  <c r="T33" i="23"/>
  <c r="T19" i="23"/>
  <c r="AD33" i="23"/>
  <c r="J12" i="23"/>
  <c r="AN40" i="23"/>
  <c r="J40" i="23"/>
  <c r="J19" i="23"/>
  <c r="AN26" i="23"/>
  <c r="I31" i="23"/>
  <c r="I24" i="23"/>
  <c r="AM38" i="23"/>
  <c r="I38" i="23"/>
  <c r="AM24" i="23"/>
  <c r="S31" i="23"/>
  <c r="S24" i="23"/>
  <c r="AC31" i="23"/>
  <c r="AM10" i="23"/>
  <c r="AC17" i="23"/>
  <c r="S10" i="23"/>
  <c r="S17" i="23"/>
  <c r="I10" i="23"/>
  <c r="AC38" i="23"/>
  <c r="AM31" i="23"/>
  <c r="I17" i="23"/>
  <c r="AM17" i="23"/>
  <c r="AC24" i="23"/>
  <c r="S38" i="23"/>
  <c r="AC10" i="23"/>
  <c r="T37" i="23"/>
  <c r="AD30" i="23"/>
  <c r="AN9" i="23"/>
  <c r="AN23" i="23"/>
  <c r="J16" i="23"/>
  <c r="AD37" i="23"/>
  <c r="J23" i="23"/>
  <c r="J9" i="23"/>
  <c r="AN30" i="23"/>
  <c r="T23" i="23"/>
  <c r="AN16" i="23"/>
  <c r="J37" i="23"/>
  <c r="AD23" i="23"/>
  <c r="AD9" i="23"/>
  <c r="J30" i="23"/>
  <c r="T30" i="23"/>
  <c r="T9" i="23"/>
  <c r="T16" i="23"/>
  <c r="AN37" i="23"/>
  <c r="AD16" i="23"/>
  <c r="AB30" i="23"/>
  <c r="R37" i="23"/>
  <c r="AL9" i="23"/>
  <c r="AB23" i="23"/>
  <c r="AB16" i="23"/>
  <c r="H30" i="23"/>
  <c r="H23" i="23"/>
  <c r="H16" i="23"/>
  <c r="R30" i="23"/>
  <c r="H9" i="23"/>
  <c r="AL37" i="23"/>
  <c r="H37" i="23"/>
  <c r="R16" i="23"/>
  <c r="AL23" i="23"/>
  <c r="AB9" i="23"/>
  <c r="AB37" i="23"/>
  <c r="AL30" i="23"/>
  <c r="R23" i="23"/>
  <c r="AL16" i="23"/>
  <c r="R9" i="23"/>
  <c r="AL12" i="23"/>
  <c r="AB26" i="23"/>
  <c r="AB19" i="23"/>
  <c r="AB33" i="23"/>
  <c r="AL33" i="23"/>
  <c r="AL19" i="23"/>
  <c r="R33" i="23"/>
  <c r="AB12" i="23"/>
  <c r="H19" i="23"/>
  <c r="H26" i="23"/>
  <c r="R12" i="23"/>
  <c r="H33" i="23"/>
  <c r="H12" i="23"/>
  <c r="V36" i="23"/>
  <c r="AP8" i="23"/>
  <c r="AF22" i="23"/>
  <c r="AF15" i="23"/>
  <c r="AF29" i="23"/>
  <c r="AF36" i="23"/>
  <c r="AP29" i="23"/>
  <c r="AP15" i="23"/>
  <c r="AP36" i="23"/>
  <c r="L36" i="23"/>
  <c r="AP22" i="23"/>
  <c r="V29" i="23"/>
  <c r="V22" i="23"/>
  <c r="AF8" i="23"/>
  <c r="L22" i="23"/>
  <c r="V8" i="23"/>
  <c r="V15" i="23"/>
  <c r="L8" i="23"/>
  <c r="L29" i="23"/>
  <c r="L15" i="23"/>
  <c r="M29" i="23"/>
  <c r="AQ36" i="23"/>
  <c r="M36" i="23"/>
  <c r="AQ22" i="23"/>
  <c r="W8" i="23"/>
  <c r="M22" i="23"/>
  <c r="W22" i="23"/>
  <c r="M15" i="23"/>
  <c r="AG29" i="23"/>
  <c r="AG22" i="23"/>
  <c r="AG36" i="23"/>
  <c r="AQ29" i="23"/>
  <c r="AQ8" i="23"/>
  <c r="AG15" i="23"/>
  <c r="AQ15" i="23"/>
  <c r="W15" i="23"/>
  <c r="AG8" i="23"/>
  <c r="M8" i="23"/>
  <c r="W36" i="23"/>
  <c r="W29" i="23"/>
  <c r="K31" i="23"/>
  <c r="AO38" i="23"/>
  <c r="K38" i="23"/>
  <c r="AO24" i="23"/>
  <c r="AO31" i="23"/>
  <c r="U10" i="23"/>
  <c r="AO17" i="23"/>
  <c r="U17" i="23"/>
  <c r="U38" i="23"/>
  <c r="K10" i="23"/>
  <c r="AE31" i="23"/>
  <c r="U31" i="23"/>
  <c r="K17" i="23"/>
  <c r="AO10" i="23"/>
  <c r="AE17" i="23"/>
  <c r="AE38" i="23"/>
  <c r="AE24" i="23"/>
  <c r="AE10" i="23"/>
  <c r="K24" i="23"/>
  <c r="U24" i="23"/>
  <c r="I33" i="23"/>
  <c r="I26" i="23"/>
  <c r="AM40" i="23"/>
  <c r="I40" i="23"/>
  <c r="AM26" i="23"/>
  <c r="S12" i="23"/>
  <c r="S19" i="23"/>
  <c r="AC40" i="23"/>
  <c r="S26" i="23"/>
  <c r="I19" i="23"/>
  <c r="AM33" i="23"/>
  <c r="AC26" i="23"/>
  <c r="AM19" i="23"/>
  <c r="S40" i="23"/>
  <c r="AC12" i="23"/>
  <c r="I12" i="23"/>
  <c r="AC33" i="23"/>
  <c r="S33" i="23"/>
  <c r="AM12" i="23"/>
  <c r="AC19" i="23"/>
  <c r="AN36" i="23"/>
  <c r="J36" i="23"/>
  <c r="T36" i="23"/>
  <c r="AD15" i="23"/>
  <c r="AD29" i="23"/>
  <c r="J22" i="23"/>
  <c r="J15" i="23"/>
  <c r="AN29" i="23"/>
  <c r="AN15" i="23"/>
  <c r="AN8" i="23"/>
  <c r="J8" i="23"/>
  <c r="AI35" i="23"/>
  <c r="E35" i="23"/>
  <c r="AI21" i="23"/>
  <c r="O28" i="23"/>
  <c r="O21" i="23"/>
  <c r="O35" i="23"/>
  <c r="Y28" i="23"/>
  <c r="AI7" i="23"/>
  <c r="Y21" i="23"/>
  <c r="Y14" i="23"/>
  <c r="E28" i="23"/>
  <c r="E14" i="23"/>
  <c r="E7" i="23"/>
  <c r="Y35" i="23"/>
  <c r="Y7" i="23"/>
  <c r="AI28" i="23"/>
  <c r="E21" i="23"/>
  <c r="AI14" i="23"/>
  <c r="O14" i="23"/>
  <c r="O7" i="23"/>
  <c r="Q37" i="23"/>
  <c r="AA30" i="23"/>
  <c r="AK9" i="23"/>
  <c r="AA23" i="23"/>
  <c r="AA16" i="23"/>
  <c r="AA37" i="23"/>
  <c r="AK30" i="23"/>
  <c r="AK16" i="23"/>
  <c r="G30" i="23"/>
  <c r="G23" i="23"/>
  <c r="Q23" i="23"/>
  <c r="AA9" i="23"/>
  <c r="G9" i="23"/>
  <c r="Q9" i="23"/>
  <c r="AK37" i="23"/>
  <c r="Q30" i="23"/>
  <c r="Q16" i="23"/>
  <c r="G37" i="23"/>
  <c r="AK23" i="23"/>
  <c r="G16" i="23"/>
  <c r="AH38" i="23"/>
  <c r="D38" i="23"/>
  <c r="AH24" i="23"/>
  <c r="N17" i="23"/>
  <c r="N10" i="23"/>
  <c r="D31" i="23"/>
  <c r="N31" i="23"/>
  <c r="D17" i="23"/>
  <c r="AH10" i="23"/>
  <c r="X17" i="23"/>
  <c r="X38" i="23"/>
  <c r="X31" i="23"/>
  <c r="AH31" i="23"/>
  <c r="D24" i="23"/>
  <c r="X10" i="23"/>
  <c r="X24" i="23"/>
  <c r="AH17" i="23"/>
  <c r="D10" i="23"/>
  <c r="N38" i="23"/>
  <c r="N24" i="23"/>
  <c r="AD32" i="23"/>
  <c r="AD39" i="23"/>
  <c r="AN32" i="23"/>
  <c r="AN18" i="23"/>
  <c r="J32" i="23"/>
  <c r="T25" i="23"/>
  <c r="AD11" i="23"/>
  <c r="AD25" i="23"/>
  <c r="J11" i="23"/>
  <c r="AN25" i="23"/>
  <c r="T39" i="23"/>
  <c r="T11" i="23"/>
  <c r="T32" i="23"/>
  <c r="T18" i="23"/>
  <c r="J25" i="23"/>
  <c r="AN39" i="23"/>
  <c r="AN11" i="23"/>
  <c r="AD18" i="23"/>
  <c r="J39" i="23"/>
  <c r="J18" i="23"/>
  <c r="T35" i="23"/>
  <c r="AN7" i="23"/>
  <c r="AD21" i="23"/>
  <c r="AD14" i="23"/>
  <c r="AD28" i="23"/>
  <c r="J28" i="23"/>
  <c r="J35" i="23"/>
  <c r="J21" i="23"/>
  <c r="AN21" i="23"/>
  <c r="J14" i="23"/>
  <c r="AD35" i="23"/>
  <c r="T21" i="23"/>
  <c r="AN28" i="23"/>
  <c r="AN14" i="23"/>
  <c r="AD7" i="23"/>
  <c r="T28" i="23"/>
  <c r="J7" i="23"/>
  <c r="T7" i="23"/>
  <c r="AN35" i="23"/>
  <c r="T14" i="23"/>
  <c r="AL36" i="23"/>
  <c r="H36" i="23"/>
  <c r="AL22" i="23"/>
  <c r="R29" i="23"/>
  <c r="R22" i="23"/>
  <c r="R36" i="23"/>
  <c r="AB29" i="23"/>
  <c r="AL8" i="23"/>
  <c r="AB22" i="23"/>
  <c r="AB15" i="23"/>
  <c r="AB36" i="23"/>
  <c r="AL29" i="23"/>
  <c r="AL15" i="23"/>
  <c r="R15" i="23"/>
  <c r="H8" i="23"/>
  <c r="H29" i="23"/>
  <c r="H15" i="23"/>
  <c r="AB8" i="23"/>
  <c r="H22" i="23"/>
  <c r="R8" i="23"/>
  <c r="K25" i="23"/>
  <c r="AO39" i="23"/>
  <c r="K39" i="23"/>
  <c r="AO25" i="23"/>
  <c r="U32" i="23"/>
  <c r="U25" i="23"/>
  <c r="U39" i="23"/>
  <c r="AO11" i="23"/>
  <c r="AE25" i="23"/>
  <c r="AE18" i="23"/>
  <c r="AE39" i="23"/>
  <c r="AO32" i="23"/>
  <c r="AO18" i="23"/>
  <c r="U18" i="23"/>
  <c r="K32" i="23"/>
  <c r="AE32" i="23"/>
  <c r="K18" i="23"/>
  <c r="K11" i="23"/>
  <c r="AE11" i="23"/>
  <c r="U11" i="23"/>
  <c r="AL38" i="23"/>
  <c r="H38" i="23"/>
  <c r="AL24" i="23"/>
  <c r="R31" i="23"/>
  <c r="R24" i="23"/>
  <c r="R38" i="23"/>
  <c r="AL10" i="23"/>
  <c r="AB24" i="23"/>
  <c r="AB17" i="23"/>
  <c r="AB31" i="23"/>
  <c r="H31" i="23"/>
  <c r="H17" i="23"/>
  <c r="AB10" i="23"/>
  <c r="H10" i="23"/>
  <c r="AB38" i="23"/>
  <c r="H24" i="23"/>
  <c r="AL31" i="23"/>
  <c r="AL17" i="23"/>
  <c r="R10" i="23"/>
  <c r="R17" i="23"/>
  <c r="X37" i="23"/>
  <c r="AH30" i="23"/>
  <c r="AH16" i="23"/>
  <c r="D30" i="23"/>
  <c r="D23" i="23"/>
  <c r="AH37" i="23"/>
  <c r="D37" i="23"/>
  <c r="AH23" i="23"/>
  <c r="N30" i="23"/>
  <c r="N23" i="23"/>
  <c r="X30" i="23"/>
  <c r="X23" i="23"/>
  <c r="N16" i="23"/>
  <c r="N9" i="23"/>
  <c r="D16" i="23"/>
  <c r="AH9" i="23"/>
  <c r="X16" i="23"/>
  <c r="D9" i="23"/>
  <c r="X9" i="23"/>
  <c r="N37" i="23"/>
  <c r="AC27" i="23"/>
  <c r="AC34" i="23"/>
  <c r="AM27" i="23"/>
  <c r="AM13" i="23"/>
  <c r="I27" i="23"/>
  <c r="I20" i="23"/>
  <c r="S27" i="23"/>
  <c r="AM34" i="23"/>
  <c r="AC6" i="23"/>
  <c r="I34" i="23"/>
  <c r="AM6" i="23"/>
  <c r="AC13" i="23"/>
  <c r="AM20" i="23"/>
  <c r="S6" i="23"/>
  <c r="S20" i="23"/>
  <c r="S13" i="23"/>
  <c r="S34" i="23"/>
  <c r="I6" i="23"/>
  <c r="AC20" i="23"/>
  <c r="I13" i="23"/>
  <c r="AN34" i="23"/>
  <c r="J34" i="23"/>
  <c r="AN20" i="23"/>
  <c r="T27" i="23"/>
  <c r="T20" i="23"/>
  <c r="T34" i="23"/>
  <c r="AN6" i="23"/>
  <c r="AD20" i="23"/>
  <c r="AD13" i="23"/>
  <c r="AD34" i="23"/>
  <c r="AN27" i="23"/>
  <c r="AN13" i="23"/>
  <c r="T13" i="23"/>
  <c r="J20" i="23"/>
  <c r="J13" i="23"/>
  <c r="AD6" i="23"/>
  <c r="J6" i="23"/>
  <c r="AD27" i="23"/>
  <c r="J27" i="23"/>
  <c r="T6" i="23"/>
  <c r="L27" i="23"/>
  <c r="Q35" i="23"/>
  <c r="AA28" i="23"/>
  <c r="AK7" i="23"/>
  <c r="AA21" i="23"/>
  <c r="AA14" i="23"/>
  <c r="AA35" i="23"/>
  <c r="AK28" i="23"/>
  <c r="AK14" i="23"/>
  <c r="AK35" i="23"/>
  <c r="G35" i="23"/>
  <c r="AK21" i="23"/>
  <c r="Q28" i="23"/>
  <c r="Q21" i="23"/>
  <c r="G7" i="23"/>
  <c r="AA7" i="23"/>
  <c r="G28" i="23"/>
  <c r="G21" i="23"/>
  <c r="Q14" i="23"/>
  <c r="Q7" i="23"/>
  <c r="G14" i="23"/>
  <c r="AF30" i="23"/>
  <c r="AF37" i="23"/>
  <c r="AP30" i="23"/>
  <c r="AP16" i="23"/>
  <c r="L30" i="23"/>
  <c r="V37" i="23"/>
  <c r="V30" i="23"/>
  <c r="AF9" i="23"/>
  <c r="AP9" i="23"/>
  <c r="AF16" i="23"/>
  <c r="AP37" i="23"/>
  <c r="L37" i="23"/>
  <c r="L23" i="23"/>
  <c r="AP23" i="23"/>
  <c r="V9" i="23"/>
  <c r="V23" i="23"/>
  <c r="V16" i="23"/>
  <c r="AF23" i="23"/>
  <c r="L16" i="23"/>
  <c r="L9" i="23"/>
  <c r="U40" i="23"/>
  <c r="AO12" i="23"/>
  <c r="AE26" i="23"/>
  <c r="AE19" i="23"/>
  <c r="AE33" i="23"/>
  <c r="K33" i="23"/>
  <c r="AO19" i="23"/>
  <c r="K19" i="23"/>
  <c r="U33" i="23"/>
  <c r="AO40" i="23"/>
  <c r="AE12" i="23"/>
  <c r="K12" i="23"/>
  <c r="K40" i="23"/>
  <c r="U19" i="23"/>
  <c r="AO26" i="23"/>
  <c r="K26" i="23"/>
  <c r="U26" i="23"/>
  <c r="AE40" i="23"/>
  <c r="U12" i="23"/>
  <c r="AO33" i="23"/>
  <c r="AQ39" i="23"/>
  <c r="M39" i="23"/>
  <c r="AQ25" i="23"/>
  <c r="W32" i="23"/>
  <c r="W25" i="23"/>
  <c r="W39" i="23"/>
  <c r="AQ11" i="23"/>
  <c r="AG25" i="23"/>
  <c r="AG18" i="23"/>
  <c r="AG32" i="23"/>
  <c r="M25" i="23"/>
  <c r="M18" i="23"/>
  <c r="M11" i="23"/>
  <c r="AG39" i="23"/>
  <c r="AQ32" i="23"/>
  <c r="AG11" i="23"/>
  <c r="AQ18" i="23"/>
  <c r="M32" i="23"/>
  <c r="W18" i="23"/>
  <c r="W11" i="23"/>
  <c r="G33" i="23"/>
  <c r="G26" i="23"/>
  <c r="AK40" i="23"/>
  <c r="G40" i="23"/>
  <c r="AK26" i="23"/>
  <c r="Q33" i="23"/>
  <c r="Q26" i="23"/>
  <c r="AK19" i="23"/>
  <c r="AA26" i="23"/>
  <c r="Q40" i="23"/>
  <c r="Q12" i="23"/>
  <c r="AA33" i="23"/>
  <c r="Q19" i="23"/>
  <c r="G19" i="23"/>
  <c r="AK12" i="23"/>
  <c r="AA19" i="23"/>
  <c r="AK33" i="23"/>
  <c r="AA40" i="23"/>
  <c r="AA12" i="23"/>
  <c r="G12" i="23"/>
  <c r="Z34" i="23"/>
  <c r="AJ27" i="23"/>
  <c r="AJ13" i="23"/>
  <c r="AJ34" i="23"/>
  <c r="F34" i="23"/>
  <c r="AJ20" i="23"/>
  <c r="P27" i="23"/>
  <c r="P20" i="23"/>
  <c r="P34" i="23"/>
  <c r="Z27" i="23"/>
  <c r="AJ6" i="23"/>
  <c r="Z20" i="23"/>
  <c r="Z13" i="23"/>
  <c r="P13" i="23"/>
  <c r="P6" i="23"/>
  <c r="F20" i="23"/>
  <c r="F13" i="23"/>
  <c r="Z6" i="23"/>
  <c r="F27" i="23"/>
  <c r="F6" i="23"/>
  <c r="O36" i="23"/>
  <c r="Y29" i="23"/>
  <c r="E15" i="23"/>
  <c r="AI36" i="23"/>
  <c r="E36" i="23"/>
  <c r="O29" i="23"/>
  <c r="AI22" i="23"/>
  <c r="Y36" i="23"/>
  <c r="AI8" i="23"/>
  <c r="Y15" i="23"/>
  <c r="Y8" i="23"/>
  <c r="E8" i="23"/>
  <c r="AI29" i="23"/>
  <c r="E22" i="23"/>
  <c r="AI15" i="23"/>
  <c r="E29" i="23"/>
  <c r="O22" i="23"/>
  <c r="O15" i="23"/>
  <c r="O8" i="23"/>
  <c r="Y22" i="23"/>
  <c r="AA38" i="23"/>
  <c r="AK31" i="23"/>
  <c r="AK17" i="23"/>
  <c r="G31" i="23"/>
  <c r="G24" i="23"/>
  <c r="AA10" i="23"/>
  <c r="AA24" i="23"/>
  <c r="Q38" i="23"/>
  <c r="AA31" i="23"/>
  <c r="Q10" i="23"/>
  <c r="AK38" i="23"/>
  <c r="Q31" i="23"/>
  <c r="Q17" i="23"/>
  <c r="G38" i="23"/>
  <c r="G10" i="23"/>
  <c r="AK24" i="23"/>
  <c r="Q24" i="23"/>
  <c r="AK10" i="23"/>
  <c r="AA17" i="23"/>
  <c r="G17" i="23"/>
  <c r="AE35" i="23"/>
  <c r="AO28" i="23"/>
  <c r="AO14" i="23"/>
  <c r="K21" i="23"/>
  <c r="AO35" i="23"/>
  <c r="K35" i="23"/>
  <c r="AO21" i="23"/>
  <c r="U28" i="23"/>
  <c r="U21" i="23"/>
  <c r="U35" i="23"/>
  <c r="AO7" i="23"/>
  <c r="AE21" i="23"/>
  <c r="AE14" i="23"/>
  <c r="U7" i="23"/>
  <c r="K28" i="23"/>
  <c r="U14" i="23"/>
  <c r="AE28" i="23"/>
  <c r="K14" i="23"/>
  <c r="K7" i="23"/>
  <c r="AE7" i="23"/>
  <c r="P39" i="23"/>
  <c r="Z32" i="23"/>
  <c r="AJ11" i="23"/>
  <c r="Z25" i="23"/>
  <c r="Z18" i="23"/>
  <c r="F32" i="23"/>
  <c r="F25" i="23"/>
  <c r="Z39" i="23"/>
  <c r="AJ32" i="23"/>
  <c r="F18" i="23"/>
  <c r="AJ18" i="23"/>
  <c r="P25" i="23"/>
  <c r="Z11" i="23"/>
  <c r="AJ39" i="23"/>
  <c r="P32" i="23"/>
  <c r="F11" i="23"/>
  <c r="F39" i="23"/>
  <c r="P18" i="23"/>
  <c r="P11" i="23"/>
  <c r="AJ25" i="23"/>
  <c r="AH36" i="23"/>
  <c r="D36" i="23"/>
  <c r="AH22" i="23"/>
  <c r="N29" i="23"/>
  <c r="N22" i="23"/>
  <c r="N36" i="23"/>
  <c r="X29" i="23"/>
  <c r="X22" i="23"/>
  <c r="N15" i="23"/>
  <c r="N8" i="23"/>
  <c r="D29" i="23"/>
  <c r="D8" i="23"/>
  <c r="D15" i="23"/>
  <c r="AH8" i="23"/>
  <c r="X15" i="23"/>
  <c r="X36" i="23"/>
  <c r="AH29" i="23"/>
  <c r="D22" i="23"/>
  <c r="AH15" i="23"/>
  <c r="X8" i="23"/>
  <c r="V35" i="23"/>
  <c r="AF28" i="23"/>
  <c r="L28" i="23"/>
  <c r="L14" i="23"/>
  <c r="V28" i="23"/>
  <c r="AP7" i="23"/>
  <c r="AF14" i="23"/>
  <c r="AF7" i="23"/>
  <c r="AP35" i="23"/>
  <c r="L35" i="23"/>
  <c r="AP21" i="23"/>
  <c r="L21" i="23"/>
  <c r="L7" i="23"/>
  <c r="AF35" i="23"/>
  <c r="V21" i="23"/>
  <c r="V7" i="23"/>
  <c r="AP28" i="23"/>
  <c r="V14" i="23"/>
  <c r="AP14" i="23"/>
  <c r="AF21" i="23"/>
  <c r="H28" i="23"/>
  <c r="H21" i="23"/>
  <c r="AL35" i="23"/>
  <c r="H35" i="23"/>
  <c r="AL21" i="23"/>
  <c r="R35" i="23"/>
  <c r="R7" i="23"/>
  <c r="AB28" i="23"/>
  <c r="R14" i="23"/>
  <c r="R28" i="23"/>
  <c r="H14" i="23"/>
  <c r="AL14" i="23"/>
  <c r="AL7" i="23"/>
  <c r="AB14" i="23"/>
  <c r="AB7" i="23"/>
  <c r="AB35" i="23"/>
  <c r="AL28" i="23"/>
  <c r="R21" i="23"/>
  <c r="AB21" i="23"/>
  <c r="H7" i="23"/>
  <c r="W28" i="23"/>
  <c r="W35" i="23"/>
  <c r="AE27" i="23"/>
  <c r="AE34" i="23"/>
  <c r="AO27" i="23"/>
  <c r="AO13" i="23"/>
  <c r="K27" i="23"/>
  <c r="K20" i="23"/>
  <c r="AE6" i="23"/>
  <c r="AE20" i="23"/>
  <c r="U6" i="23"/>
  <c r="U20" i="23"/>
  <c r="U34" i="23"/>
  <c r="U27" i="23"/>
  <c r="U13" i="23"/>
  <c r="K6" i="23"/>
  <c r="AO34" i="23"/>
  <c r="K34" i="23"/>
  <c r="AO6" i="23"/>
  <c r="AE13" i="23"/>
  <c r="K13" i="23"/>
  <c r="AO20" i="23"/>
  <c r="N40" i="23"/>
  <c r="X33" i="23"/>
  <c r="AH12" i="23"/>
  <c r="X26" i="23"/>
  <c r="X19" i="23"/>
  <c r="D33" i="23"/>
  <c r="D12" i="23"/>
  <c r="AH40" i="23"/>
  <c r="D19" i="23"/>
  <c r="D40" i="23"/>
  <c r="N33" i="23"/>
  <c r="AH26" i="23"/>
  <c r="X40" i="23"/>
  <c r="X12" i="23"/>
  <c r="AH33" i="23"/>
  <c r="D26" i="23"/>
  <c r="AH19" i="23"/>
  <c r="N26" i="23"/>
  <c r="N19" i="23"/>
  <c r="N12" i="23"/>
  <c r="T38" i="23"/>
  <c r="AN10" i="23"/>
  <c r="AD24" i="23"/>
  <c r="AD17" i="23"/>
  <c r="AD31" i="23"/>
  <c r="AD38" i="23"/>
  <c r="AN31" i="23"/>
  <c r="AN17" i="23"/>
  <c r="AN38" i="23"/>
  <c r="J38" i="23"/>
  <c r="AN24" i="23"/>
  <c r="T31" i="23"/>
  <c r="T24" i="23"/>
  <c r="J24" i="23"/>
  <c r="AD10" i="23"/>
  <c r="J10" i="23"/>
  <c r="J31" i="23"/>
  <c r="T10" i="23"/>
  <c r="T17" i="23"/>
  <c r="J17" i="23"/>
  <c r="V38" i="23"/>
  <c r="AP10" i="23"/>
  <c r="AF24" i="23"/>
  <c r="AF17" i="23"/>
  <c r="AF38" i="23"/>
  <c r="AP31" i="23"/>
  <c r="AP17" i="23"/>
  <c r="L31" i="23"/>
  <c r="L24" i="23"/>
  <c r="V31" i="23"/>
  <c r="AF10" i="23"/>
  <c r="L10" i="23"/>
  <c r="AF31" i="23"/>
  <c r="AP38" i="23"/>
  <c r="L38" i="23"/>
  <c r="AP24" i="23"/>
  <c r="V10" i="23"/>
  <c r="V24" i="23"/>
  <c r="V17" i="23"/>
  <c r="L17" i="23"/>
  <c r="AF40" i="23"/>
  <c r="AP33" i="23"/>
  <c r="AP19" i="23"/>
  <c r="L26" i="23"/>
  <c r="AP40" i="23"/>
  <c r="L40" i="23"/>
  <c r="AP26" i="23"/>
  <c r="V33" i="23"/>
  <c r="V26" i="23"/>
  <c r="V40" i="23"/>
  <c r="AP12" i="23"/>
  <c r="AF26" i="23"/>
  <c r="AF19" i="23"/>
  <c r="AF33" i="23"/>
  <c r="V12" i="23"/>
  <c r="V19" i="23"/>
  <c r="AF12" i="23"/>
  <c r="L12" i="23"/>
  <c r="L19" i="23"/>
  <c r="L33" i="23"/>
  <c r="K29" i="23"/>
  <c r="AO36" i="23"/>
  <c r="K36" i="23"/>
  <c r="AO22" i="23"/>
  <c r="U29" i="23"/>
  <c r="U22" i="23"/>
  <c r="AE29" i="23"/>
  <c r="AE36" i="23"/>
  <c r="AO29" i="23"/>
  <c r="AE22" i="23"/>
  <c r="AO15" i="23"/>
  <c r="U8" i="23"/>
  <c r="U15" i="23"/>
  <c r="U36" i="23"/>
  <c r="K15" i="23"/>
  <c r="AO8" i="23"/>
  <c r="AE15" i="23"/>
  <c r="K22" i="23"/>
  <c r="AE8" i="23"/>
  <c r="K8" i="23"/>
  <c r="Y40" i="23"/>
  <c r="AI33" i="23"/>
  <c r="AI19" i="23"/>
  <c r="E33" i="23"/>
  <c r="AI26" i="23"/>
  <c r="Y12" i="23"/>
  <c r="E12" i="23"/>
  <c r="AI12" i="23"/>
  <c r="Y19" i="23"/>
  <c r="O19" i="23"/>
  <c r="O12" i="23"/>
  <c r="O33" i="23"/>
  <c r="O26" i="23"/>
  <c r="O40" i="23"/>
  <c r="Y26" i="23"/>
  <c r="E19" i="23"/>
  <c r="Y33" i="23"/>
  <c r="AI40" i="23"/>
  <c r="E26" i="23"/>
  <c r="E40" i="23"/>
  <c r="F28" i="23"/>
  <c r="F21" i="23"/>
  <c r="AJ35" i="23"/>
  <c r="F35" i="23"/>
  <c r="AJ21" i="23"/>
  <c r="P28" i="23"/>
  <c r="P21" i="23"/>
  <c r="AJ7" i="23"/>
  <c r="Z14" i="23"/>
  <c r="F7" i="23"/>
  <c r="P14" i="23"/>
  <c r="P7" i="23"/>
  <c r="Z35" i="23"/>
  <c r="AJ28" i="23"/>
  <c r="AJ14" i="23"/>
  <c r="F14" i="23"/>
  <c r="P35" i="23"/>
  <c r="Z21" i="23"/>
  <c r="Z28" i="23"/>
  <c r="Z7" i="23"/>
  <c r="AH39" i="23"/>
  <c r="D39" i="23"/>
  <c r="AH25" i="23"/>
  <c r="N32" i="23"/>
  <c r="N25" i="23"/>
  <c r="N39" i="23"/>
  <c r="X32" i="23"/>
  <c r="AH11" i="23"/>
  <c r="X25" i="23"/>
  <c r="X18" i="23"/>
  <c r="X39" i="23"/>
  <c r="AH32" i="23"/>
  <c r="AH18" i="23"/>
  <c r="D32" i="23"/>
  <c r="D25" i="23"/>
  <c r="D18" i="23"/>
  <c r="X11" i="23"/>
  <c r="N18" i="23"/>
  <c r="N11" i="23"/>
  <c r="D11" i="23"/>
  <c r="AA39" i="23"/>
  <c r="AK32" i="23"/>
  <c r="AK18" i="23"/>
  <c r="AK39" i="23"/>
  <c r="G39" i="23"/>
  <c r="AK25" i="23"/>
  <c r="Q32" i="23"/>
  <c r="Q25" i="23"/>
  <c r="Q39" i="23"/>
  <c r="AA32" i="23"/>
  <c r="AK11" i="23"/>
  <c r="AA25" i="23"/>
  <c r="AA18" i="23"/>
  <c r="Q11" i="23"/>
  <c r="G32" i="23"/>
  <c r="Q18" i="23"/>
  <c r="G18" i="23"/>
  <c r="G11" i="23"/>
  <c r="G25" i="23"/>
  <c r="AA11" i="23"/>
  <c r="AB34" i="23"/>
  <c r="AL27" i="23"/>
  <c r="AL13" i="23"/>
  <c r="AL34" i="23"/>
  <c r="H34" i="23"/>
  <c r="AL20" i="23"/>
  <c r="R27" i="23"/>
  <c r="R20" i="23"/>
  <c r="AB20" i="23"/>
  <c r="R34" i="23"/>
  <c r="R6" i="23"/>
  <c r="AB27" i="23"/>
  <c r="R13" i="23"/>
  <c r="H27" i="23"/>
  <c r="H13" i="23"/>
  <c r="AL6" i="23"/>
  <c r="AB13" i="23"/>
  <c r="H20" i="23"/>
  <c r="AB6" i="23"/>
  <c r="H6" i="23"/>
  <c r="M27" i="23"/>
  <c r="AQ34" i="23"/>
  <c r="M34" i="23"/>
  <c r="AQ20" i="23"/>
  <c r="W27" i="23"/>
  <c r="W20" i="23"/>
  <c r="AG27" i="23"/>
  <c r="AQ6" i="23"/>
  <c r="AG13" i="23"/>
  <c r="W6" i="23"/>
  <c r="W13" i="23"/>
  <c r="M20" i="23"/>
  <c r="M6" i="23"/>
  <c r="W34" i="23"/>
  <c r="M13" i="23"/>
  <c r="AG34" i="23"/>
  <c r="AG20" i="23"/>
  <c r="AQ27" i="23"/>
  <c r="AQ13" i="23"/>
  <c r="AG6" i="23"/>
  <c r="AF32" i="23"/>
  <c r="AF39" i="23"/>
  <c r="AP32" i="23"/>
  <c r="AP18" i="23"/>
  <c r="L32" i="23"/>
  <c r="L25" i="23"/>
  <c r="V39" i="23"/>
  <c r="AF11" i="23"/>
  <c r="AP39" i="23"/>
  <c r="AP11" i="23"/>
  <c r="AF18" i="23"/>
  <c r="L39" i="23"/>
  <c r="L11" i="23"/>
  <c r="AP25" i="23"/>
  <c r="V11" i="23"/>
  <c r="V25" i="23"/>
  <c r="V18" i="23"/>
  <c r="V32" i="23"/>
  <c r="AF25" i="23"/>
  <c r="L18" i="23"/>
  <c r="R39" i="23"/>
  <c r="AB32" i="23"/>
  <c r="H32" i="23"/>
  <c r="H18" i="23"/>
  <c r="R32" i="23"/>
  <c r="AL39" i="23"/>
  <c r="H39" i="23"/>
  <c r="AL11" i="23"/>
  <c r="AB18" i="23"/>
  <c r="AB11" i="23"/>
  <c r="AL25" i="23"/>
  <c r="AB39" i="23"/>
  <c r="H25" i="23"/>
  <c r="AL32" i="23"/>
  <c r="H11" i="23"/>
  <c r="AL18" i="23"/>
  <c r="R25" i="23"/>
  <c r="R11" i="23"/>
  <c r="R18" i="23"/>
  <c r="AB25" i="23"/>
  <c r="AJ38" i="23"/>
  <c r="F38" i="23"/>
  <c r="AJ24" i="23"/>
  <c r="P31" i="23"/>
  <c r="P24" i="23"/>
  <c r="P38" i="23"/>
  <c r="Z31" i="23"/>
  <c r="AJ10" i="23"/>
  <c r="Z24" i="23"/>
  <c r="Z17" i="23"/>
  <c r="Z38" i="23"/>
  <c r="AJ31" i="23"/>
  <c r="AJ17" i="23"/>
  <c r="F24" i="23"/>
  <c r="F17" i="23"/>
  <c r="P10" i="23"/>
  <c r="Z10" i="23"/>
  <c r="F10" i="23"/>
  <c r="F31" i="23"/>
  <c r="P17" i="23"/>
  <c r="AI34" i="23"/>
  <c r="AI27" i="23"/>
  <c r="AI6" i="23"/>
  <c r="O20" i="23"/>
  <c r="Y6" i="23"/>
  <c r="E34" i="23"/>
  <c r="AI13" i="23"/>
  <c r="Y20" i="23"/>
  <c r="O13" i="23"/>
  <c r="E13" i="23"/>
  <c r="O34" i="23"/>
  <c r="AI20" i="23"/>
  <c r="E27" i="23"/>
  <c r="Y13" i="23"/>
  <c r="O6" i="23"/>
  <c r="Y27" i="23"/>
  <c r="O27" i="23"/>
  <c r="Y34" i="23"/>
  <c r="E20" i="23"/>
  <c r="E6" i="23"/>
  <c r="AN47" i="18" l="1" a="1"/>
  <c r="AN47" i="18" s="1"/>
  <c r="AO47" i="18" s="1"/>
  <c r="AP47" i="18" s="1"/>
  <c r="AN29" i="18" a="1"/>
  <c r="AN29" i="18" s="1"/>
  <c r="AO29" i="18" s="1"/>
  <c r="AT48" i="23" s="1"/>
  <c r="AI27" i="18"/>
  <c r="AK27" i="18" s="1"/>
  <c r="AG28" i="18"/>
  <c r="AI28" i="18" s="1"/>
  <c r="AK28" i="18" s="1"/>
  <c r="AL28" i="18" s="1"/>
  <c r="AM28" i="18" s="1"/>
  <c r="AI41" i="18"/>
  <c r="AK41" i="18" s="1"/>
  <c r="AL41" i="18" s="1"/>
  <c r="AM41" i="18" s="1"/>
  <c r="AG42" i="18"/>
  <c r="AL638" i="18"/>
  <c r="AM638" i="18" s="1"/>
  <c r="AN632" i="18" a="1"/>
  <c r="AN632" i="18" s="1"/>
  <c r="AO632" i="18" s="1"/>
  <c r="AL629" i="18"/>
  <c r="AM629" i="18" s="1"/>
  <c r="AN623" i="18" a="1"/>
  <c r="AN623" i="18" s="1"/>
  <c r="AO623" i="18" s="1"/>
  <c r="AN614" i="18" a="1"/>
  <c r="AN614" i="18" s="1"/>
  <c r="AO614" i="18" s="1"/>
  <c r="AQ605" i="18"/>
  <c r="AP605" i="18"/>
  <c r="AN54" i="23"/>
  <c r="AD61" i="23"/>
  <c r="AL603" i="18"/>
  <c r="AM603" i="18" s="1"/>
  <c r="AN596" i="18" a="1"/>
  <c r="AN596" i="18" s="1"/>
  <c r="AO596" i="18" s="1"/>
  <c r="AN587" i="18" a="1"/>
  <c r="AN587" i="18" s="1"/>
  <c r="AO587" i="18" s="1"/>
  <c r="AL584" i="18"/>
  <c r="AM584" i="18" s="1"/>
  <c r="AN578" i="18" a="1"/>
  <c r="AN578" i="18" s="1"/>
  <c r="AO578" i="18" s="1"/>
  <c r="AN569" i="18" a="1"/>
  <c r="AN569" i="18" s="1"/>
  <c r="AO569" i="18" s="1"/>
  <c r="AL566" i="18"/>
  <c r="AM566" i="18" s="1"/>
  <c r="AN560" i="18" a="1"/>
  <c r="AN560" i="18" s="1"/>
  <c r="AO560" i="18" s="1"/>
  <c r="AN551" i="18" a="1"/>
  <c r="AN551" i="18" s="1"/>
  <c r="AO551" i="18" s="1"/>
  <c r="AQ533" i="18"/>
  <c r="AF74" i="23"/>
  <c r="L60" i="23"/>
  <c r="AP81" i="23"/>
  <c r="AF53" i="23"/>
  <c r="V53" i="23"/>
  <c r="AL550" i="18"/>
  <c r="AM550" i="18" s="1"/>
  <c r="AN542" i="18" a="1"/>
  <c r="AN542" i="18" s="1"/>
  <c r="AO542" i="18" s="1"/>
  <c r="AN524" i="18" a="1"/>
  <c r="AN524" i="18" s="1"/>
  <c r="AO524" i="18" s="1"/>
  <c r="L67" i="23"/>
  <c r="AZ74" i="23"/>
  <c r="AF60" i="23"/>
  <c r="AZ67" i="23"/>
  <c r="AP60" i="23"/>
  <c r="AZ60" i="23"/>
  <c r="AZ53" i="23"/>
  <c r="L74" i="23"/>
  <c r="AP67" i="23"/>
  <c r="AP53" i="23"/>
  <c r="AF81" i="23"/>
  <c r="L53" i="23"/>
  <c r="L81" i="23"/>
  <c r="AF67" i="23"/>
  <c r="AP74" i="23"/>
  <c r="V67" i="23"/>
  <c r="V60" i="23"/>
  <c r="AZ81" i="23"/>
  <c r="V81" i="23"/>
  <c r="V74" i="23"/>
  <c r="AP533" i="18"/>
  <c r="AN515" i="18" a="1"/>
  <c r="AN515" i="18" s="1"/>
  <c r="AO515" i="18" s="1"/>
  <c r="AN506" i="18" a="1"/>
  <c r="AN506" i="18" s="1"/>
  <c r="AO506" i="18" s="1"/>
  <c r="AL503" i="18"/>
  <c r="AM503" i="18" s="1"/>
  <c r="AN497" i="18" a="1"/>
  <c r="AN497" i="18" s="1"/>
  <c r="AO497" i="18" s="1"/>
  <c r="AN488" i="18" a="1"/>
  <c r="AN488" i="18" s="1"/>
  <c r="AO488" i="18" s="1"/>
  <c r="AN479" i="18" a="1"/>
  <c r="AN479" i="18" s="1"/>
  <c r="AO479" i="18" s="1"/>
  <c r="AN470" i="18" a="1"/>
  <c r="AN470" i="18" s="1"/>
  <c r="AO470" i="18" s="1"/>
  <c r="AP461" i="18"/>
  <c r="AQ461" i="18"/>
  <c r="AR60" i="23"/>
  <c r="N60" i="23"/>
  <c r="N53" i="23"/>
  <c r="D60" i="23"/>
  <c r="X60" i="23"/>
  <c r="D81" i="23"/>
  <c r="AH67" i="23"/>
  <c r="AH53" i="23"/>
  <c r="AR81" i="23"/>
  <c r="N81" i="23"/>
  <c r="AH81" i="23"/>
  <c r="D53" i="23"/>
  <c r="AH74" i="23"/>
  <c r="X53" i="23"/>
  <c r="AH60" i="23"/>
  <c r="D74" i="23"/>
  <c r="AR53" i="23"/>
  <c r="X74" i="23"/>
  <c r="X81" i="23"/>
  <c r="D67" i="23"/>
  <c r="AN452" i="18" a="1"/>
  <c r="AN452" i="18" s="1"/>
  <c r="AO452" i="18" s="1"/>
  <c r="AL449" i="18"/>
  <c r="AM449" i="18" s="1"/>
  <c r="AN443" i="18" a="1"/>
  <c r="AN443" i="18" s="1"/>
  <c r="AO443" i="18" s="1"/>
  <c r="AN434" i="18" a="1"/>
  <c r="AN434" i="18" s="1"/>
  <c r="AO434" i="18" s="1"/>
  <c r="AL431" i="18"/>
  <c r="AM431" i="18" s="1"/>
  <c r="AN425" i="18" a="1"/>
  <c r="AN425" i="18" s="1"/>
  <c r="AO425" i="18" s="1"/>
  <c r="AN416" i="18" a="1"/>
  <c r="AN416" i="18" s="1"/>
  <c r="AO416" i="18" s="1"/>
  <c r="AN407" i="18" a="1"/>
  <c r="AN407" i="18" s="1"/>
  <c r="AO407" i="18" s="1"/>
  <c r="AL406" i="18"/>
  <c r="AM406" i="18" s="1"/>
  <c r="AN398" i="18" a="1"/>
  <c r="AN398" i="18" s="1"/>
  <c r="AO398" i="18" s="1"/>
  <c r="AP389" i="18"/>
  <c r="AQ389" i="18"/>
  <c r="AJ73" i="23"/>
  <c r="Z80" i="23"/>
  <c r="AT59" i="23"/>
  <c r="P59" i="23"/>
  <c r="Z73" i="23"/>
  <c r="AJ66" i="23"/>
  <c r="AJ59" i="23"/>
  <c r="AT73" i="23"/>
  <c r="Z59" i="23"/>
  <c r="AJ52" i="23"/>
  <c r="AJ80" i="23"/>
  <c r="Z52" i="23"/>
  <c r="P80" i="23"/>
  <c r="AT52" i="23"/>
  <c r="P73" i="23"/>
  <c r="Z66" i="23"/>
  <c r="AT66" i="23"/>
  <c r="P66" i="23"/>
  <c r="AT80" i="23"/>
  <c r="AL387" i="18"/>
  <c r="AM387" i="18" s="1"/>
  <c r="AN380" i="18" a="1"/>
  <c r="AN380" i="18" s="1"/>
  <c r="AO380" i="18" s="1"/>
  <c r="AN371" i="18" a="1"/>
  <c r="AN371" i="18" s="1"/>
  <c r="AO371" i="18" s="1"/>
  <c r="AL368" i="18"/>
  <c r="AM368" i="18" s="1"/>
  <c r="AN362" i="18" a="1"/>
  <c r="AN362" i="18" s="1"/>
  <c r="AO362" i="18" s="1"/>
  <c r="AN353" i="18" a="1"/>
  <c r="AN353" i="18" s="1"/>
  <c r="AO353" i="18" s="1"/>
  <c r="AN344" i="18" a="1"/>
  <c r="AN344" i="18" s="1"/>
  <c r="AO344" i="18" s="1"/>
  <c r="AN335" i="18" a="1"/>
  <c r="AN335" i="18" s="1"/>
  <c r="AO335" i="18" s="1"/>
  <c r="AL333" i="18"/>
  <c r="AM333" i="18" s="1"/>
  <c r="AN326" i="18" a="1"/>
  <c r="AN326" i="18" s="1"/>
  <c r="AO326" i="18" s="1"/>
  <c r="AP317" i="18"/>
  <c r="AQ317" i="18"/>
  <c r="AL79" i="23"/>
  <c r="AB79" i="23"/>
  <c r="H65" i="23"/>
  <c r="H51" i="23"/>
  <c r="AN308" i="18" a="1"/>
  <c r="AN308" i="18" s="1"/>
  <c r="AO308" i="18" s="1"/>
  <c r="AL305" i="18"/>
  <c r="AM305" i="18" s="1"/>
  <c r="AN299" i="18" a="1"/>
  <c r="AN299" i="18" s="1"/>
  <c r="AO299" i="18" s="1"/>
  <c r="AN290" i="18" a="1"/>
  <c r="AN290" i="18" s="1"/>
  <c r="AO290" i="18" s="1"/>
  <c r="AN281" i="18" a="1"/>
  <c r="AN281" i="18" s="1"/>
  <c r="AO281" i="18" s="1"/>
  <c r="AK280" i="18"/>
  <c r="AL280" i="18" s="1"/>
  <c r="AM280" i="18" s="1"/>
  <c r="AN263" i="18" a="1"/>
  <c r="AN263" i="18" s="1"/>
  <c r="AO263" i="18" s="1"/>
  <c r="AN254" i="18" a="1"/>
  <c r="AN254" i="18" s="1"/>
  <c r="AO254" i="18" s="1"/>
  <c r="AP254" i="18" s="1"/>
  <c r="AQ245" i="18"/>
  <c r="AP245" i="18"/>
  <c r="AD71" i="23"/>
  <c r="AX64" i="23"/>
  <c r="AN78" i="23"/>
  <c r="T57" i="23"/>
  <c r="T78" i="23"/>
  <c r="AN71" i="23"/>
  <c r="T64" i="23"/>
  <c r="AN64" i="23"/>
  <c r="AD50" i="23"/>
  <c r="AN50" i="23"/>
  <c r="AN57" i="23"/>
  <c r="AD78" i="23"/>
  <c r="AD64" i="23"/>
  <c r="AX78" i="23"/>
  <c r="AX71" i="23"/>
  <c r="T71" i="23"/>
  <c r="AD57" i="23"/>
  <c r="AX50" i="23"/>
  <c r="AX57" i="23"/>
  <c r="AN236" i="18" a="1"/>
  <c r="AN236" i="18" s="1"/>
  <c r="AO236" i="18" s="1"/>
  <c r="AN227" i="18" a="1"/>
  <c r="AN227" i="18" s="1"/>
  <c r="AO227" i="18" s="1"/>
  <c r="AN218" i="18" a="1"/>
  <c r="AN218" i="18" s="1"/>
  <c r="AO218" i="18" s="1"/>
  <c r="AN209" i="18" a="1"/>
  <c r="AN209" i="18" s="1"/>
  <c r="AO209" i="18" s="1"/>
  <c r="AN200" i="18" a="1"/>
  <c r="AN200" i="18" s="1"/>
  <c r="AO200" i="18" s="1"/>
  <c r="AL197" i="18"/>
  <c r="AM197" i="18" s="1"/>
  <c r="AN191" i="18" a="1"/>
  <c r="AN191" i="18" s="1"/>
  <c r="AO191" i="18" s="1"/>
  <c r="AN182" i="18" a="1"/>
  <c r="AN182" i="18" s="1"/>
  <c r="AO182" i="18" s="1"/>
  <c r="AL180" i="18"/>
  <c r="AM180" i="18" s="1"/>
  <c r="AN173" i="18" a="1"/>
  <c r="AN173" i="18" s="1"/>
  <c r="AO173" i="18" s="1"/>
  <c r="AL170" i="18"/>
  <c r="AM170" i="18" s="1"/>
  <c r="AN164" i="18" a="1"/>
  <c r="AN164" i="18" s="1"/>
  <c r="AO164" i="18" s="1"/>
  <c r="AN155" i="18" a="1"/>
  <c r="AN155" i="18" s="1"/>
  <c r="AO155" i="18" s="1"/>
  <c r="AN146" i="18" a="1"/>
  <c r="AN146" i="18" s="1"/>
  <c r="AO146" i="18" s="1"/>
  <c r="AL143" i="18"/>
  <c r="AM143" i="18" s="1"/>
  <c r="AN137" i="18" a="1"/>
  <c r="AN137" i="18" s="1"/>
  <c r="AO137" i="18" s="1"/>
  <c r="AN128" i="18" a="1"/>
  <c r="AN128" i="18" s="1"/>
  <c r="AO128" i="18" s="1"/>
  <c r="AN119" i="18" a="1"/>
  <c r="AN119" i="18" s="1"/>
  <c r="AO119" i="18" s="1"/>
  <c r="AN110" i="18" a="1"/>
  <c r="AN110" i="18" s="1"/>
  <c r="AO110" i="18" s="1"/>
  <c r="AN101" i="18" a="1"/>
  <c r="AN101" i="18" s="1"/>
  <c r="AO101" i="18" s="1"/>
  <c r="AN92" i="18" a="1"/>
  <c r="AN92" i="18" s="1"/>
  <c r="AO92" i="18" s="1"/>
  <c r="AL89" i="18"/>
  <c r="AM89" i="18" s="1"/>
  <c r="AN83" i="18" a="1"/>
  <c r="AN83" i="18" s="1"/>
  <c r="AO83" i="18" s="1"/>
  <c r="AN74" i="18" a="1"/>
  <c r="AN74" i="18" s="1"/>
  <c r="AO74" i="18" s="1"/>
  <c r="AN65" i="18" a="1"/>
  <c r="AN65" i="18" s="1"/>
  <c r="AO65" i="18" s="1"/>
  <c r="AN56" i="18" a="1"/>
  <c r="AN56" i="18" s="1"/>
  <c r="AO56" i="18" s="1"/>
  <c r="AX61" i="23"/>
  <c r="AX82" i="23"/>
  <c r="T68" i="23"/>
  <c r="T75" i="23"/>
  <c r="AD54" i="23"/>
  <c r="AD75" i="23"/>
  <c r="AD82" i="23"/>
  <c r="AN61" i="23"/>
  <c r="AX54" i="23"/>
  <c r="AX68" i="23"/>
  <c r="AX75" i="23"/>
  <c r="AN82" i="23"/>
  <c r="AN68" i="23"/>
  <c r="T61" i="23"/>
  <c r="AN75" i="23"/>
  <c r="T82" i="23"/>
  <c r="AD68" i="23"/>
  <c r="H72" i="23"/>
  <c r="AL58" i="23"/>
  <c r="AV58" i="23"/>
  <c r="H79" i="23"/>
  <c r="R51" i="23"/>
  <c r="R72" i="23"/>
  <c r="AB65" i="23"/>
  <c r="AV65" i="23"/>
  <c r="AB51" i="23"/>
  <c r="AL65" i="23"/>
  <c r="AV72" i="23"/>
  <c r="H58" i="23"/>
  <c r="AL72" i="23"/>
  <c r="AB72" i="23"/>
  <c r="X67" i="23"/>
  <c r="AR67" i="23"/>
  <c r="AR74" i="23"/>
  <c r="N67" i="23"/>
  <c r="N74" i="23"/>
  <c r="AV51" i="23"/>
  <c r="R58" i="23"/>
  <c r="AV79" i="23"/>
  <c r="AL51" i="23"/>
  <c r="R65" i="23"/>
  <c r="R79" i="23"/>
  <c r="AB58" i="23"/>
  <c r="T11" i="18"/>
  <c r="U11" i="18" s="1"/>
  <c r="AW35" i="23"/>
  <c r="AW28" i="23"/>
  <c r="AW21" i="23"/>
  <c r="AW14" i="23"/>
  <c r="AW7" i="23"/>
  <c r="T54" i="23"/>
  <c r="J82" i="23"/>
  <c r="J75" i="23"/>
  <c r="J68" i="23"/>
  <c r="J61" i="23"/>
  <c r="J54" i="23"/>
  <c r="BA35" i="23"/>
  <c r="BA28" i="23"/>
  <c r="BA21" i="23"/>
  <c r="BA14" i="23"/>
  <c r="BA7" i="23"/>
  <c r="AY38" i="23"/>
  <c r="AY31" i="23"/>
  <c r="AY24" i="23"/>
  <c r="AY17" i="23"/>
  <c r="AY10" i="23"/>
  <c r="AR38" i="23"/>
  <c r="AR31" i="23"/>
  <c r="AR24" i="23"/>
  <c r="AR17" i="23"/>
  <c r="AR10" i="23"/>
  <c r="T50" i="23"/>
  <c r="J78" i="23"/>
  <c r="J71" i="23"/>
  <c r="J64" i="23"/>
  <c r="J57" i="23"/>
  <c r="J50" i="23"/>
  <c r="I21" i="23"/>
  <c r="AM35" i="23"/>
  <c r="S7" i="23"/>
  <c r="AC21" i="23"/>
  <c r="S28" i="23"/>
  <c r="AM14" i="23"/>
  <c r="AC28" i="23"/>
  <c r="S14" i="23"/>
  <c r="S21" i="23"/>
  <c r="AM7" i="23"/>
  <c r="AM21" i="23"/>
  <c r="L20" i="23"/>
  <c r="T8" i="23"/>
  <c r="T22" i="23"/>
  <c r="AL26" i="23"/>
  <c r="AF27" i="23"/>
  <c r="J29" i="23"/>
  <c r="T29" i="23"/>
  <c r="H40" i="23"/>
  <c r="AF13" i="23"/>
  <c r="AD8" i="23"/>
  <c r="AN22" i="23"/>
  <c r="AL40" i="23"/>
  <c r="V13" i="23"/>
  <c r="AF20" i="23"/>
  <c r="AP27" i="23"/>
  <c r="AP6" i="23"/>
  <c r="V6" i="23"/>
  <c r="V34" i="23"/>
  <c r="AD36" i="23"/>
  <c r="R19" i="23"/>
  <c r="AB40" i="23"/>
  <c r="AF34" i="23"/>
  <c r="V20" i="23"/>
  <c r="AP13" i="23"/>
  <c r="V27" i="23"/>
  <c r="L6" i="23"/>
  <c r="AP20" i="23"/>
  <c r="AF6" i="23"/>
  <c r="L34" i="23"/>
  <c r="L13" i="23"/>
  <c r="T15" i="23"/>
  <c r="R26" i="23"/>
  <c r="M7" i="23"/>
  <c r="AQ35" i="23"/>
  <c r="M21" i="23"/>
  <c r="AG21" i="23"/>
  <c r="M14" i="23"/>
  <c r="AQ14" i="23"/>
  <c r="W14" i="23"/>
  <c r="AQ28" i="23"/>
  <c r="W7" i="23"/>
  <c r="AG35" i="23"/>
  <c r="AQ7" i="23"/>
  <c r="AG14" i="23"/>
  <c r="AG28" i="23"/>
  <c r="W21" i="23"/>
  <c r="AG7" i="23"/>
  <c r="AQ21" i="23"/>
  <c r="M28" i="23"/>
  <c r="M23" i="23"/>
  <c r="AQ37" i="23"/>
  <c r="M37" i="23"/>
  <c r="AQ23" i="23"/>
  <c r="W30" i="23"/>
  <c r="W23" i="23"/>
  <c r="W37" i="23"/>
  <c r="AQ9" i="23"/>
  <c r="AG23" i="23"/>
  <c r="AG16" i="23"/>
  <c r="AG37" i="23"/>
  <c r="AQ30" i="23"/>
  <c r="AQ16" i="23"/>
  <c r="W16" i="23"/>
  <c r="M16" i="23"/>
  <c r="AG9" i="23"/>
  <c r="M30" i="23"/>
  <c r="AG30" i="23"/>
  <c r="M9" i="23"/>
  <c r="W9" i="23"/>
  <c r="O39" i="23"/>
  <c r="Y32" i="23"/>
  <c r="AI11" i="23"/>
  <c r="Y25" i="23"/>
  <c r="Y18" i="23"/>
  <c r="Y39" i="23"/>
  <c r="AI32" i="23"/>
  <c r="AI18" i="23"/>
  <c r="E25" i="23"/>
  <c r="E32" i="23"/>
  <c r="E39" i="23"/>
  <c r="O32" i="23"/>
  <c r="AI25" i="23"/>
  <c r="Y11" i="23"/>
  <c r="O18" i="23"/>
  <c r="O11" i="23"/>
  <c r="O25" i="23"/>
  <c r="AI39" i="23"/>
  <c r="E18" i="23"/>
  <c r="E11" i="23"/>
  <c r="O37" i="23"/>
  <c r="Y30" i="23"/>
  <c r="AI9" i="23"/>
  <c r="Y23" i="23"/>
  <c r="Y16" i="23"/>
  <c r="Y37" i="23"/>
  <c r="AI30" i="23"/>
  <c r="AI16" i="23"/>
  <c r="E30" i="23"/>
  <c r="E23" i="23"/>
  <c r="AI37" i="23"/>
  <c r="E37" i="23"/>
  <c r="AI23" i="23"/>
  <c r="O30" i="23"/>
  <c r="O23" i="23"/>
  <c r="Y9" i="23"/>
  <c r="E9" i="23"/>
  <c r="O16" i="23"/>
  <c r="O9" i="23"/>
  <c r="E16" i="23"/>
  <c r="AC39" i="23"/>
  <c r="AM32" i="23"/>
  <c r="AM18" i="23"/>
  <c r="AM39" i="23"/>
  <c r="I39" i="23"/>
  <c r="AM25" i="23"/>
  <c r="S32" i="23"/>
  <c r="S25" i="23"/>
  <c r="AM11" i="23"/>
  <c r="AC18" i="23"/>
  <c r="S11" i="23"/>
  <c r="S18" i="23"/>
  <c r="I25" i="23"/>
  <c r="I18" i="23"/>
  <c r="AC25" i="23"/>
  <c r="I11" i="23"/>
  <c r="S39" i="23"/>
  <c r="I32" i="23"/>
  <c r="AC11" i="23"/>
  <c r="AC32" i="23"/>
  <c r="W38" i="23"/>
  <c r="AQ10" i="23"/>
  <c r="AG24" i="23"/>
  <c r="AG17" i="23"/>
  <c r="AG31" i="23"/>
  <c r="M31" i="23"/>
  <c r="W17" i="23"/>
  <c r="M10" i="23"/>
  <c r="AQ38" i="23"/>
  <c r="M38" i="23"/>
  <c r="M24" i="23"/>
  <c r="M17" i="23"/>
  <c r="AQ24" i="23"/>
  <c r="W24" i="23"/>
  <c r="AG38" i="23"/>
  <c r="AQ31" i="23"/>
  <c r="AG10" i="23"/>
  <c r="AQ17" i="23"/>
  <c r="W31" i="23"/>
  <c r="W10" i="23"/>
  <c r="Y38" i="23"/>
  <c r="AI31" i="23"/>
  <c r="AI17" i="23"/>
  <c r="E24" i="23"/>
  <c r="AI38" i="23"/>
  <c r="E38" i="23"/>
  <c r="O31" i="23"/>
  <c r="AI24" i="23"/>
  <c r="Y10" i="23"/>
  <c r="AI10" i="23"/>
  <c r="Y17" i="23"/>
  <c r="E31" i="23"/>
  <c r="O17" i="23"/>
  <c r="O10" i="23"/>
  <c r="O24" i="23"/>
  <c r="E10" i="23"/>
  <c r="O38" i="23"/>
  <c r="Y24" i="23"/>
  <c r="Y31" i="23"/>
  <c r="E17" i="23"/>
  <c r="K5" i="4"/>
  <c r="K6" i="4"/>
  <c r="K7" i="4"/>
  <c r="K8" i="4"/>
  <c r="K4" i="4"/>
  <c r="L8" i="4"/>
  <c r="L7" i="4"/>
  <c r="L6" i="4"/>
  <c r="L5" i="4"/>
  <c r="L4" i="4"/>
  <c r="P48" i="23" l="1"/>
  <c r="R48" i="23"/>
  <c r="R76" i="23"/>
  <c r="AB69" i="23"/>
  <c r="AB48" i="23"/>
  <c r="H76" i="23"/>
  <c r="F48" i="23"/>
  <c r="AV69" i="23"/>
  <c r="AV55" i="23"/>
  <c r="R69" i="23"/>
  <c r="F55" i="23"/>
  <c r="AL62" i="23"/>
  <c r="AB76" i="23"/>
  <c r="AV76" i="23"/>
  <c r="H48" i="23"/>
  <c r="F62" i="23"/>
  <c r="AQ47" i="18"/>
  <c r="AL55" i="23"/>
  <c r="R55" i="23"/>
  <c r="AL69" i="23"/>
  <c r="AB62" i="23"/>
  <c r="H55" i="23"/>
  <c r="F69" i="23"/>
  <c r="AL48" i="23"/>
  <c r="AV62" i="23"/>
  <c r="AL76" i="23"/>
  <c r="Z76" i="23"/>
  <c r="H69" i="23"/>
  <c r="AB55" i="23"/>
  <c r="H62" i="23"/>
  <c r="F76" i="23"/>
  <c r="AV48" i="23"/>
  <c r="R62" i="23"/>
  <c r="P62" i="23"/>
  <c r="AT69" i="23"/>
  <c r="AQ29" i="18"/>
  <c r="Z55" i="23"/>
  <c r="AJ69" i="23"/>
  <c r="P55" i="23"/>
  <c r="AP29" i="18"/>
  <c r="AJ55" i="23"/>
  <c r="Z69" i="23"/>
  <c r="AT55" i="23"/>
  <c r="AJ48" i="23"/>
  <c r="AT62" i="23"/>
  <c r="AT76" i="23"/>
  <c r="AJ76" i="23"/>
  <c r="P76" i="23"/>
  <c r="Z48" i="23"/>
  <c r="AJ62" i="23"/>
  <c r="Z62" i="23"/>
  <c r="P69" i="23"/>
  <c r="AL27" i="18"/>
  <c r="AM27" i="18" s="1"/>
  <c r="AN20" i="18" a="1"/>
  <c r="AN20" i="18" s="1"/>
  <c r="AO20" i="18" s="1"/>
  <c r="AS76" i="23" s="1"/>
  <c r="AG43" i="18"/>
  <c r="AI42" i="18"/>
  <c r="AK42" i="18" s="1"/>
  <c r="AQ632" i="18"/>
  <c r="AP632" i="18"/>
  <c r="AQ68" i="23"/>
  <c r="AQ61" i="23"/>
  <c r="W75" i="23"/>
  <c r="BA75" i="23"/>
  <c r="AQ82" i="23"/>
  <c r="M68" i="23"/>
  <c r="AG82" i="23"/>
  <c r="M75" i="23"/>
  <c r="AG54" i="23"/>
  <c r="AG68" i="23"/>
  <c r="AG61" i="23"/>
  <c r="AQ54" i="23"/>
  <c r="AG75" i="23"/>
  <c r="W54" i="23"/>
  <c r="M61" i="23"/>
  <c r="BA61" i="23"/>
  <c r="W68" i="23"/>
  <c r="BA82" i="23"/>
  <c r="BA54" i="23"/>
  <c r="BA68" i="23"/>
  <c r="AQ75" i="23"/>
  <c r="W82" i="23"/>
  <c r="M82" i="23"/>
  <c r="M54" i="23"/>
  <c r="W61" i="23"/>
  <c r="AQ614" i="18"/>
  <c r="U54" i="23"/>
  <c r="K61" i="23"/>
  <c r="K68" i="23"/>
  <c r="K82" i="23"/>
  <c r="K54" i="23"/>
  <c r="K75" i="23"/>
  <c r="U61" i="23"/>
  <c r="U75" i="23"/>
  <c r="U82" i="23"/>
  <c r="AO68" i="23"/>
  <c r="AQ623" i="18"/>
  <c r="AP623" i="18"/>
  <c r="AP82" i="23"/>
  <c r="AZ82" i="23"/>
  <c r="AF54" i="23"/>
  <c r="AZ61" i="23"/>
  <c r="AP54" i="23"/>
  <c r="AP61" i="23"/>
  <c r="L82" i="23"/>
  <c r="L54" i="23"/>
  <c r="AP68" i="23"/>
  <c r="V75" i="23"/>
  <c r="AF61" i="23"/>
  <c r="AZ54" i="23"/>
  <c r="V82" i="23"/>
  <c r="L75" i="23"/>
  <c r="AP75" i="23"/>
  <c r="AF82" i="23"/>
  <c r="V61" i="23"/>
  <c r="AZ68" i="23"/>
  <c r="L68" i="23"/>
  <c r="AZ75" i="23"/>
  <c r="AF68" i="23"/>
  <c r="V68" i="23"/>
  <c r="AF75" i="23"/>
  <c r="V54" i="23"/>
  <c r="L61" i="23"/>
  <c r="U68" i="23"/>
  <c r="AE75" i="23"/>
  <c r="AO54" i="23"/>
  <c r="AE68" i="23"/>
  <c r="AY75" i="23"/>
  <c r="AE61" i="23"/>
  <c r="AO61" i="23"/>
  <c r="AY61" i="23"/>
  <c r="AO82" i="23"/>
  <c r="AE82" i="23"/>
  <c r="AP614" i="18"/>
  <c r="AE54" i="23"/>
  <c r="AY54" i="23"/>
  <c r="AY82" i="23"/>
  <c r="AO75" i="23"/>
  <c r="AY68" i="23"/>
  <c r="AP596" i="18"/>
  <c r="AQ596" i="18"/>
  <c r="AC82" i="23"/>
  <c r="AM61" i="23"/>
  <c r="AW61" i="23"/>
  <c r="AC68" i="23"/>
  <c r="S75" i="23"/>
  <c r="AM68" i="23"/>
  <c r="S82" i="23"/>
  <c r="AM82" i="23"/>
  <c r="AC75" i="23"/>
  <c r="AC54" i="23"/>
  <c r="I75" i="23"/>
  <c r="AM54" i="23"/>
  <c r="I68" i="23"/>
  <c r="S68" i="23"/>
  <c r="AW68" i="23"/>
  <c r="I82" i="23"/>
  <c r="AW82" i="23"/>
  <c r="AW54" i="23"/>
  <c r="AM75" i="23"/>
  <c r="S61" i="23"/>
  <c r="AW75" i="23"/>
  <c r="AC61" i="23"/>
  <c r="S54" i="23"/>
  <c r="I61" i="23"/>
  <c r="I54" i="23"/>
  <c r="AQ587" i="18"/>
  <c r="AP587" i="18"/>
  <c r="AV61" i="23"/>
  <c r="AL68" i="23"/>
  <c r="AV68" i="23"/>
  <c r="AL54" i="23"/>
  <c r="AL75" i="23"/>
  <c r="AL61" i="23"/>
  <c r="AV54" i="23"/>
  <c r="R61" i="23"/>
  <c r="AL82" i="23"/>
  <c r="R82" i="23"/>
  <c r="AB61" i="23"/>
  <c r="AB54" i="23"/>
  <c r="AB82" i="23"/>
  <c r="R75" i="23"/>
  <c r="AB75" i="23"/>
  <c r="AV75" i="23"/>
  <c r="AV82" i="23"/>
  <c r="AB68" i="23"/>
  <c r="R68" i="23"/>
  <c r="R54" i="23"/>
  <c r="H61" i="23"/>
  <c r="H82" i="23"/>
  <c r="H54" i="23"/>
  <c r="H75" i="23"/>
  <c r="H68" i="23"/>
  <c r="AP578" i="18"/>
  <c r="AQ578" i="18"/>
  <c r="Q75" i="23"/>
  <c r="AK61" i="23"/>
  <c r="Q61" i="23"/>
  <c r="AU75" i="23"/>
  <c r="AK75" i="23"/>
  <c r="AA82" i="23"/>
  <c r="AA68" i="23"/>
  <c r="AA61" i="23"/>
  <c r="Q82" i="23"/>
  <c r="AK82" i="23"/>
  <c r="AK54" i="23"/>
  <c r="AA54" i="23"/>
  <c r="AU82" i="23"/>
  <c r="AK68" i="23"/>
  <c r="AU68" i="23"/>
  <c r="AU61" i="23"/>
  <c r="AU54" i="23"/>
  <c r="AA75" i="23"/>
  <c r="G75" i="23"/>
  <c r="G68" i="23"/>
  <c r="G82" i="23"/>
  <c r="G54" i="23"/>
  <c r="Q54" i="23"/>
  <c r="G61" i="23"/>
  <c r="AQ569" i="18"/>
  <c r="AP569" i="18"/>
  <c r="Z75" i="23"/>
  <c r="AJ61" i="23"/>
  <c r="AT82" i="23"/>
  <c r="Z61" i="23"/>
  <c r="P54" i="23"/>
  <c r="F61" i="23"/>
  <c r="AT75" i="23"/>
  <c r="AJ68" i="23"/>
  <c r="Z68" i="23"/>
  <c r="AJ75" i="23"/>
  <c r="P68" i="23"/>
  <c r="Z54" i="23"/>
  <c r="P61" i="23"/>
  <c r="F82" i="23"/>
  <c r="F54" i="23"/>
  <c r="AT61" i="23"/>
  <c r="Z82" i="23"/>
  <c r="AT54" i="23"/>
  <c r="P82" i="23"/>
  <c r="F75" i="23"/>
  <c r="AJ54" i="23"/>
  <c r="P75" i="23"/>
  <c r="AJ82" i="23"/>
  <c r="AT68" i="23"/>
  <c r="F68" i="23"/>
  <c r="AP560" i="18"/>
  <c r="AQ560" i="18"/>
  <c r="O75" i="23"/>
  <c r="AI68" i="23"/>
  <c r="AS54" i="23"/>
  <c r="AS75" i="23"/>
  <c r="O61" i="23"/>
  <c r="O54" i="23"/>
  <c r="E61" i="23"/>
  <c r="Y61" i="23"/>
  <c r="AI75" i="23"/>
  <c r="AI82" i="23"/>
  <c r="AI54" i="23"/>
  <c r="AS82" i="23"/>
  <c r="Y75" i="23"/>
  <c r="AS68" i="23"/>
  <c r="Y82" i="23"/>
  <c r="E82" i="23"/>
  <c r="E54" i="23"/>
  <c r="AS61" i="23"/>
  <c r="O82" i="23"/>
  <c r="Y68" i="23"/>
  <c r="O68" i="23"/>
  <c r="Y54" i="23"/>
  <c r="E75" i="23"/>
  <c r="AI61" i="23"/>
  <c r="E68" i="23"/>
  <c r="AQ551" i="18"/>
  <c r="AP551" i="18"/>
  <c r="AH75" i="23"/>
  <c r="AR68" i="23"/>
  <c r="AR75" i="23"/>
  <c r="N75" i="23"/>
  <c r="AH54" i="23"/>
  <c r="AH68" i="23"/>
  <c r="AH61" i="23"/>
  <c r="AR54" i="23"/>
  <c r="N61" i="23"/>
  <c r="X68" i="23"/>
  <c r="X54" i="23"/>
  <c r="X75" i="23"/>
  <c r="X82" i="23"/>
  <c r="AR82" i="23"/>
  <c r="N82" i="23"/>
  <c r="AH82" i="23"/>
  <c r="N68" i="23"/>
  <c r="X61" i="23"/>
  <c r="AR61" i="23"/>
  <c r="AP542" i="18"/>
  <c r="AQ542" i="18"/>
  <c r="AG67" i="23"/>
  <c r="AG81" i="23"/>
  <c r="AQ74" i="23"/>
  <c r="BA74" i="23"/>
  <c r="AQ81" i="23"/>
  <c r="AQ67" i="23"/>
  <c r="BA60" i="23"/>
  <c r="BA67" i="23"/>
  <c r="BA81" i="23"/>
  <c r="W67" i="23"/>
  <c r="AQ60" i="23"/>
  <c r="W74" i="23"/>
  <c r="M81" i="23"/>
  <c r="M53" i="23"/>
  <c r="W53" i="23"/>
  <c r="AG74" i="23"/>
  <c r="AG53" i="23"/>
  <c r="M74" i="23"/>
  <c r="AQ53" i="23"/>
  <c r="M60" i="23"/>
  <c r="AG60" i="23"/>
  <c r="W81" i="23"/>
  <c r="W60" i="23"/>
  <c r="M67" i="23"/>
  <c r="BA53" i="23"/>
  <c r="AE60" i="23"/>
  <c r="AE67" i="23"/>
  <c r="U74" i="23"/>
  <c r="K67" i="23"/>
  <c r="AY81" i="23"/>
  <c r="U60" i="23"/>
  <c r="AO60" i="23"/>
  <c r="AY67" i="23"/>
  <c r="AO67" i="23"/>
  <c r="AO81" i="23"/>
  <c r="U53" i="23"/>
  <c r="K60" i="23"/>
  <c r="K74" i="23"/>
  <c r="AP524" i="18"/>
  <c r="AY53" i="23"/>
  <c r="AO53" i="23"/>
  <c r="AE53" i="23"/>
  <c r="K81" i="23"/>
  <c r="K53" i="23"/>
  <c r="AY60" i="23"/>
  <c r="AO74" i="23"/>
  <c r="AE81" i="23"/>
  <c r="AQ524" i="18"/>
  <c r="AY74" i="23"/>
  <c r="U67" i="23"/>
  <c r="AE74" i="23"/>
  <c r="U81" i="23"/>
  <c r="AQ515" i="18"/>
  <c r="AP515" i="18"/>
  <c r="AX60" i="23"/>
  <c r="AX67" i="23"/>
  <c r="AN53" i="23"/>
  <c r="T60" i="23"/>
  <c r="AD53" i="23"/>
  <c r="T53" i="23"/>
  <c r="J60" i="23"/>
  <c r="AX74" i="23"/>
  <c r="AN60" i="23"/>
  <c r="T74" i="23"/>
  <c r="J53" i="23"/>
  <c r="AX81" i="23"/>
  <c r="J67" i="23"/>
  <c r="AD81" i="23"/>
  <c r="AN81" i="23"/>
  <c r="J81" i="23"/>
  <c r="AX53" i="23"/>
  <c r="AN67" i="23"/>
  <c r="AD60" i="23"/>
  <c r="AD74" i="23"/>
  <c r="AN74" i="23"/>
  <c r="AD67" i="23"/>
  <c r="T81" i="23"/>
  <c r="J74" i="23"/>
  <c r="T67" i="23"/>
  <c r="AP506" i="18"/>
  <c r="AQ506" i="18"/>
  <c r="AM67" i="23"/>
  <c r="AW67" i="23"/>
  <c r="I67" i="23"/>
  <c r="AM81" i="23"/>
  <c r="I74" i="23"/>
  <c r="S67" i="23"/>
  <c r="S74" i="23"/>
  <c r="AW81" i="23"/>
  <c r="AM60" i="23"/>
  <c r="AC53" i="23"/>
  <c r="AW60" i="23"/>
  <c r="S53" i="23"/>
  <c r="I60" i="23"/>
  <c r="S60" i="23"/>
  <c r="AC81" i="23"/>
  <c r="AW53" i="23"/>
  <c r="AC60" i="23"/>
  <c r="AM74" i="23"/>
  <c r="AC67" i="23"/>
  <c r="S81" i="23"/>
  <c r="I81" i="23"/>
  <c r="I53" i="23"/>
  <c r="AM53" i="23"/>
  <c r="AW74" i="23"/>
  <c r="AC74" i="23"/>
  <c r="AP488" i="18"/>
  <c r="AK81" i="23"/>
  <c r="Q81" i="23"/>
  <c r="AA53" i="23"/>
  <c r="AA74" i="23"/>
  <c r="G74" i="23"/>
  <c r="AQ488" i="18"/>
  <c r="AA67" i="23"/>
  <c r="AA60" i="23"/>
  <c r="G81" i="23"/>
  <c r="AK74" i="23"/>
  <c r="AU67" i="23"/>
  <c r="AU53" i="23"/>
  <c r="AK67" i="23"/>
  <c r="G67" i="23"/>
  <c r="AK60" i="23"/>
  <c r="AU81" i="23"/>
  <c r="Q67" i="23"/>
  <c r="AA81" i="23"/>
  <c r="AU60" i="23"/>
  <c r="AU74" i="23"/>
  <c r="Q53" i="23"/>
  <c r="G60" i="23"/>
  <c r="AK53" i="23"/>
  <c r="G53" i="23"/>
  <c r="Q60" i="23"/>
  <c r="AP497" i="18"/>
  <c r="AQ497" i="18"/>
  <c r="AL67" i="23"/>
  <c r="AB81" i="23"/>
  <c r="AV60" i="23"/>
  <c r="R60" i="23"/>
  <c r="AB74" i="23"/>
  <c r="AB60" i="23"/>
  <c r="AL53" i="23"/>
  <c r="AB53" i="23"/>
  <c r="AV53" i="23"/>
  <c r="R81" i="23"/>
  <c r="AL74" i="23"/>
  <c r="AL81" i="23"/>
  <c r="AV81" i="23"/>
  <c r="AL60" i="23"/>
  <c r="AV74" i="23"/>
  <c r="R74" i="23"/>
  <c r="AB67" i="23"/>
  <c r="AV67" i="23"/>
  <c r="R67" i="23"/>
  <c r="Q74" i="23"/>
  <c r="AP470" i="18"/>
  <c r="AS67" i="23"/>
  <c r="E74" i="23"/>
  <c r="AS81" i="23"/>
  <c r="E53" i="23"/>
  <c r="E67" i="23"/>
  <c r="AI53" i="23"/>
  <c r="E81" i="23"/>
  <c r="O53" i="23"/>
  <c r="E60" i="23"/>
  <c r="AQ479" i="18"/>
  <c r="AP479" i="18"/>
  <c r="Z60" i="23"/>
  <c r="Z53" i="23"/>
  <c r="AT81" i="23"/>
  <c r="AJ67" i="23"/>
  <c r="Z67" i="23"/>
  <c r="AT67" i="23"/>
  <c r="P74" i="23"/>
  <c r="AT60" i="23"/>
  <c r="P67" i="23"/>
  <c r="P60" i="23"/>
  <c r="Z81" i="23"/>
  <c r="AT53" i="23"/>
  <c r="AT74" i="23"/>
  <c r="AJ53" i="23"/>
  <c r="P81" i="23"/>
  <c r="AJ74" i="23"/>
  <c r="Z74" i="23"/>
  <c r="AJ60" i="23"/>
  <c r="AJ81" i="23"/>
  <c r="F74" i="23"/>
  <c r="F53" i="23"/>
  <c r="F67" i="23"/>
  <c r="F81" i="23"/>
  <c r="P53" i="23"/>
  <c r="F60" i="23"/>
  <c r="Y81" i="23"/>
  <c r="AS60" i="23"/>
  <c r="Y60" i="23"/>
  <c r="AS74" i="23"/>
  <c r="AI67" i="23"/>
  <c r="AI81" i="23"/>
  <c r="O67" i="23"/>
  <c r="Y74" i="23"/>
  <c r="O60" i="23"/>
  <c r="O74" i="23"/>
  <c r="AI74" i="23"/>
  <c r="Y67" i="23"/>
  <c r="AQ470" i="18"/>
  <c r="AS53" i="23"/>
  <c r="Y53" i="23"/>
  <c r="AI60" i="23"/>
  <c r="O81" i="23"/>
  <c r="AQ452" i="18"/>
  <c r="AP452" i="18"/>
  <c r="BA59" i="23"/>
  <c r="M73" i="23"/>
  <c r="AQ73" i="23"/>
  <c r="BA66" i="23"/>
  <c r="W66" i="23"/>
  <c r="AQ59" i="23"/>
  <c r="AQ52" i="23"/>
  <c r="M66" i="23"/>
  <c r="AQ66" i="23"/>
  <c r="AG80" i="23"/>
  <c r="BA73" i="23"/>
  <c r="W59" i="23"/>
  <c r="M80" i="23"/>
  <c r="AQ80" i="23"/>
  <c r="AG59" i="23"/>
  <c r="AG73" i="23"/>
  <c r="AG52" i="23"/>
  <c r="BA52" i="23"/>
  <c r="W52" i="23"/>
  <c r="M59" i="23"/>
  <c r="M52" i="23"/>
  <c r="AG66" i="23"/>
  <c r="W73" i="23"/>
  <c r="W80" i="23"/>
  <c r="BA80" i="23"/>
  <c r="AQ443" i="18"/>
  <c r="AP443" i="18"/>
  <c r="AF52" i="23"/>
  <c r="AP59" i="23"/>
  <c r="V66" i="23"/>
  <c r="V73" i="23"/>
  <c r="AF80" i="23"/>
  <c r="V80" i="23"/>
  <c r="AZ52" i="23"/>
  <c r="AZ80" i="23"/>
  <c r="AZ59" i="23"/>
  <c r="AP52" i="23"/>
  <c r="AP73" i="23"/>
  <c r="AF66" i="23"/>
  <c r="AP80" i="23"/>
  <c r="V59" i="23"/>
  <c r="AF73" i="23"/>
  <c r="AZ66" i="23"/>
  <c r="AP66" i="23"/>
  <c r="AF59" i="23"/>
  <c r="AZ73" i="23"/>
  <c r="AQ434" i="18"/>
  <c r="AP434" i="18"/>
  <c r="AE52" i="23"/>
  <c r="AE73" i="23"/>
  <c r="AO52" i="23"/>
  <c r="AY52" i="23"/>
  <c r="AE66" i="23"/>
  <c r="U80" i="23"/>
  <c r="AE59" i="23"/>
  <c r="AO59" i="23"/>
  <c r="AO66" i="23"/>
  <c r="AY80" i="23"/>
  <c r="AY59" i="23"/>
  <c r="U59" i="23"/>
  <c r="AO80" i="23"/>
  <c r="U73" i="23"/>
  <c r="AY73" i="23"/>
  <c r="AE80" i="23"/>
  <c r="AY66" i="23"/>
  <c r="AO73" i="23"/>
  <c r="K66" i="23"/>
  <c r="U52" i="23"/>
  <c r="K59" i="23"/>
  <c r="K80" i="23"/>
  <c r="K52" i="23"/>
  <c r="K73" i="23"/>
  <c r="AQ425" i="18"/>
  <c r="AP425" i="18"/>
  <c r="T80" i="23"/>
  <c r="AD52" i="23"/>
  <c r="AX59" i="23"/>
  <c r="AD66" i="23"/>
  <c r="J73" i="23"/>
  <c r="T59" i="23"/>
  <c r="AD59" i="23"/>
  <c r="AN59" i="23"/>
  <c r="AD80" i="23"/>
  <c r="T73" i="23"/>
  <c r="AN80" i="23"/>
  <c r="J66" i="23"/>
  <c r="J80" i="23"/>
  <c r="J52" i="23"/>
  <c r="AX80" i="23"/>
  <c r="AX52" i="23"/>
  <c r="AD73" i="23"/>
  <c r="AX73" i="23"/>
  <c r="AX66" i="23"/>
  <c r="T52" i="23"/>
  <c r="J59" i="23"/>
  <c r="AN52" i="23"/>
  <c r="T66" i="23"/>
  <c r="AN66" i="23"/>
  <c r="AN73" i="23"/>
  <c r="AP416" i="18"/>
  <c r="AQ416" i="18"/>
  <c r="AC80" i="23"/>
  <c r="AC59" i="23"/>
  <c r="AM80" i="23"/>
  <c r="S59" i="23"/>
  <c r="AM66" i="23"/>
  <c r="AW80" i="23"/>
  <c r="AM52" i="23"/>
  <c r="AM59" i="23"/>
  <c r="S80" i="23"/>
  <c r="AC66" i="23"/>
  <c r="AW59" i="23"/>
  <c r="AW66" i="23"/>
  <c r="S66" i="23"/>
  <c r="AC73" i="23"/>
  <c r="S73" i="23"/>
  <c r="AM73" i="23"/>
  <c r="AC52" i="23"/>
  <c r="AW52" i="23"/>
  <c r="AW73" i="23"/>
  <c r="I80" i="23"/>
  <c r="I52" i="23"/>
  <c r="I59" i="23"/>
  <c r="I73" i="23"/>
  <c r="S52" i="23"/>
  <c r="I66" i="23"/>
  <c r="AP407" i="18"/>
  <c r="AQ407" i="18"/>
  <c r="AV80" i="23"/>
  <c r="AL52" i="23"/>
  <c r="R66" i="23"/>
  <c r="AB66" i="23"/>
  <c r="R73" i="23"/>
  <c r="AB80" i="23"/>
  <c r="AB52" i="23"/>
  <c r="AV66" i="23"/>
  <c r="AL80" i="23"/>
  <c r="R80" i="23"/>
  <c r="AL73" i="23"/>
  <c r="AL66" i="23"/>
  <c r="AB73" i="23"/>
  <c r="AV73" i="23"/>
  <c r="AL59" i="23"/>
  <c r="R59" i="23"/>
  <c r="H80" i="23"/>
  <c r="H73" i="23"/>
  <c r="AV52" i="23"/>
  <c r="AB59" i="23"/>
  <c r="H66" i="23"/>
  <c r="AV59" i="23"/>
  <c r="R52" i="23"/>
  <c r="H59" i="23"/>
  <c r="H52" i="23"/>
  <c r="AP398" i="18"/>
  <c r="AQ398" i="18"/>
  <c r="AU66" i="23"/>
  <c r="Q66" i="23"/>
  <c r="AU59" i="23"/>
  <c r="AK59" i="23"/>
  <c r="AA52" i="23"/>
  <c r="AU73" i="23"/>
  <c r="AU80" i="23"/>
  <c r="AU52" i="23"/>
  <c r="AA80" i="23"/>
  <c r="Q73" i="23"/>
  <c r="Q59" i="23"/>
  <c r="Q80" i="23"/>
  <c r="AA66" i="23"/>
  <c r="AK80" i="23"/>
  <c r="AK73" i="23"/>
  <c r="AK52" i="23"/>
  <c r="AA73" i="23"/>
  <c r="AK66" i="23"/>
  <c r="AA59" i="23"/>
  <c r="G66" i="23"/>
  <c r="Q52" i="23"/>
  <c r="G59" i="23"/>
  <c r="G73" i="23"/>
  <c r="G80" i="23"/>
  <c r="G52" i="23"/>
  <c r="AQ380" i="18"/>
  <c r="AP380" i="18"/>
  <c r="AI80" i="23"/>
  <c r="AS52" i="23"/>
  <c r="O73" i="23"/>
  <c r="Y52" i="23"/>
  <c r="Y66" i="23"/>
  <c r="O59" i="23"/>
  <c r="AI66" i="23"/>
  <c r="AS73" i="23"/>
  <c r="Y80" i="23"/>
  <c r="O66" i="23"/>
  <c r="Y73" i="23"/>
  <c r="AI73" i="23"/>
  <c r="AI52" i="23"/>
  <c r="AS80" i="23"/>
  <c r="AS59" i="23"/>
  <c r="Y59" i="23"/>
  <c r="AS66" i="23"/>
  <c r="O80" i="23"/>
  <c r="AI59" i="23"/>
  <c r="AQ371" i="18"/>
  <c r="AP371" i="18"/>
  <c r="AR80" i="23"/>
  <c r="AH80" i="23"/>
  <c r="X66" i="23"/>
  <c r="AH66" i="23"/>
  <c r="AH52" i="23"/>
  <c r="AR59" i="23"/>
  <c r="N73" i="23"/>
  <c r="AH73" i="23"/>
  <c r="X73" i="23"/>
  <c r="N80" i="23"/>
  <c r="N66" i="23"/>
  <c r="AR52" i="23"/>
  <c r="X52" i="23"/>
  <c r="N59" i="23"/>
  <c r="AH59" i="23"/>
  <c r="X80" i="23"/>
  <c r="X59" i="23"/>
  <c r="AR73" i="23"/>
  <c r="AR66" i="23"/>
  <c r="N52" i="23"/>
  <c r="D59" i="23"/>
  <c r="D80" i="23"/>
  <c r="D52" i="23"/>
  <c r="D66" i="23"/>
  <c r="D73" i="23"/>
  <c r="AQ362" i="18"/>
  <c r="AP362" i="18"/>
  <c r="BA58" i="23"/>
  <c r="AQ72" i="23"/>
  <c r="AG58" i="23"/>
  <c r="AQ51" i="23"/>
  <c r="AG65" i="23"/>
  <c r="AQ58" i="23"/>
  <c r="AG51" i="23"/>
  <c r="W72" i="23"/>
  <c r="AQ65" i="23"/>
  <c r="AG72" i="23"/>
  <c r="BA51" i="23"/>
  <c r="W65" i="23"/>
  <c r="BA72" i="23"/>
  <c r="W79" i="23"/>
  <c r="AG79" i="23"/>
  <c r="BA65" i="23"/>
  <c r="W58" i="23"/>
  <c r="BA79" i="23"/>
  <c r="AQ79" i="23"/>
  <c r="M72" i="23"/>
  <c r="M51" i="23"/>
  <c r="M65" i="23"/>
  <c r="W51" i="23"/>
  <c r="M58" i="23"/>
  <c r="M79" i="23"/>
  <c r="AQ353" i="18"/>
  <c r="AP353" i="18"/>
  <c r="AP51" i="23"/>
  <c r="AP79" i="23"/>
  <c r="AZ65" i="23"/>
  <c r="V65" i="23"/>
  <c r="V58" i="23"/>
  <c r="AF51" i="23"/>
  <c r="V72" i="23"/>
  <c r="AP72" i="23"/>
  <c r="V51" i="23"/>
  <c r="L58" i="23"/>
  <c r="AP58" i="23"/>
  <c r="AF58" i="23"/>
  <c r="AZ72" i="23"/>
  <c r="AF65" i="23"/>
  <c r="AZ79" i="23"/>
  <c r="L79" i="23"/>
  <c r="L51" i="23"/>
  <c r="AZ58" i="23"/>
  <c r="V79" i="23"/>
  <c r="L72" i="23"/>
  <c r="AP65" i="23"/>
  <c r="AF72" i="23"/>
  <c r="AF79" i="23"/>
  <c r="AZ51" i="23"/>
  <c r="L65" i="23"/>
  <c r="AQ344" i="18"/>
  <c r="AP344" i="18"/>
  <c r="U58" i="23"/>
  <c r="AE79" i="23"/>
  <c r="AO79" i="23"/>
  <c r="U79" i="23"/>
  <c r="AY72" i="23"/>
  <c r="K79" i="23"/>
  <c r="AO58" i="23"/>
  <c r="AE72" i="23"/>
  <c r="AE65" i="23"/>
  <c r="AY65" i="23"/>
  <c r="AO72" i="23"/>
  <c r="K72" i="23"/>
  <c r="U65" i="23"/>
  <c r="AO65" i="23"/>
  <c r="AO51" i="23"/>
  <c r="AY79" i="23"/>
  <c r="AY58" i="23"/>
  <c r="U72" i="23"/>
  <c r="K65" i="23"/>
  <c r="K51" i="23"/>
  <c r="AE51" i="23"/>
  <c r="AE58" i="23"/>
  <c r="AY51" i="23"/>
  <c r="U51" i="23"/>
  <c r="K58" i="23"/>
  <c r="AQ335" i="18"/>
  <c r="AP335" i="18"/>
  <c r="AX58" i="23"/>
  <c r="T72" i="23"/>
  <c r="AN72" i="23"/>
  <c r="AN79" i="23"/>
  <c r="T58" i="23"/>
  <c r="T51" i="23"/>
  <c r="J58" i="23"/>
  <c r="T65" i="23"/>
  <c r="AD51" i="23"/>
  <c r="AD58" i="23"/>
  <c r="AD72" i="23"/>
  <c r="AD79" i="23"/>
  <c r="AN65" i="23"/>
  <c r="J65" i="23"/>
  <c r="AX72" i="23"/>
  <c r="AX51" i="23"/>
  <c r="AX65" i="23"/>
  <c r="AN51" i="23"/>
  <c r="J79" i="23"/>
  <c r="J51" i="23"/>
  <c r="AX79" i="23"/>
  <c r="T79" i="23"/>
  <c r="J72" i="23"/>
  <c r="AN58" i="23"/>
  <c r="AD65" i="23"/>
  <c r="AQ326" i="18"/>
  <c r="AP326" i="18"/>
  <c r="AM72" i="23"/>
  <c r="S58" i="23"/>
  <c r="AC65" i="23"/>
  <c r="S79" i="23"/>
  <c r="AM79" i="23"/>
  <c r="AM51" i="23"/>
  <c r="AW58" i="23"/>
  <c r="AW65" i="23"/>
  <c r="AC58" i="23"/>
  <c r="AM65" i="23"/>
  <c r="S65" i="23"/>
  <c r="AM58" i="23"/>
  <c r="AW72" i="23"/>
  <c r="S72" i="23"/>
  <c r="AC72" i="23"/>
  <c r="AC79" i="23"/>
  <c r="AW51" i="23"/>
  <c r="AW79" i="23"/>
  <c r="AC51" i="23"/>
  <c r="AQ308" i="18"/>
  <c r="AP308" i="18"/>
  <c r="Q65" i="23"/>
  <c r="AU58" i="23"/>
  <c r="AA72" i="23"/>
  <c r="AK65" i="23"/>
  <c r="Q58" i="23"/>
  <c r="AU51" i="23"/>
  <c r="AU65" i="23"/>
  <c r="AK51" i="23"/>
  <c r="AK72" i="23"/>
  <c r="AA58" i="23"/>
  <c r="AK79" i="23"/>
  <c r="Q79" i="23"/>
  <c r="AU79" i="23"/>
  <c r="AA51" i="23"/>
  <c r="AA79" i="23"/>
  <c r="AK58" i="23"/>
  <c r="AU72" i="23"/>
  <c r="AA65" i="23"/>
  <c r="G72" i="23"/>
  <c r="G51" i="23"/>
  <c r="G65" i="23"/>
  <c r="Q72" i="23"/>
  <c r="Q51" i="23"/>
  <c r="G58" i="23"/>
  <c r="G79" i="23"/>
  <c r="AQ299" i="18"/>
  <c r="AP299" i="18"/>
  <c r="AJ58" i="23"/>
  <c r="AT72" i="23"/>
  <c r="P72" i="23"/>
  <c r="AT51" i="23"/>
  <c r="P65" i="23"/>
  <c r="P79" i="23"/>
  <c r="AT58" i="23"/>
  <c r="AT65" i="23"/>
  <c r="P58" i="23"/>
  <c r="Z79" i="23"/>
  <c r="AJ72" i="23"/>
  <c r="AJ65" i="23"/>
  <c r="Z51" i="23"/>
  <c r="AJ51" i="23"/>
  <c r="Z58" i="23"/>
  <c r="AT79" i="23"/>
  <c r="Z65" i="23"/>
  <c r="Z72" i="23"/>
  <c r="AJ79" i="23"/>
  <c r="F65" i="23"/>
  <c r="P51" i="23"/>
  <c r="F58" i="23"/>
  <c r="F79" i="23"/>
  <c r="F51" i="23"/>
  <c r="F72" i="23"/>
  <c r="AP290" i="18"/>
  <c r="AQ290" i="18"/>
  <c r="AI51" i="23"/>
  <c r="O72" i="23"/>
  <c r="AI72" i="23"/>
  <c r="O65" i="23"/>
  <c r="Y51" i="23"/>
  <c r="Y79" i="23"/>
  <c r="O79" i="23"/>
  <c r="AS79" i="23"/>
  <c r="E79" i="23"/>
  <c r="E51" i="23"/>
  <c r="AI65" i="23"/>
  <c r="Y65" i="23"/>
  <c r="E58" i="23"/>
  <c r="Y72" i="23"/>
  <c r="AS65" i="23"/>
  <c r="AS72" i="23"/>
  <c r="E72" i="23"/>
  <c r="AI58" i="23"/>
  <c r="O58" i="23"/>
  <c r="AS58" i="23"/>
  <c r="Y58" i="23"/>
  <c r="E65" i="23"/>
  <c r="AS51" i="23"/>
  <c r="AI79" i="23"/>
  <c r="O51" i="23"/>
  <c r="AQ281" i="18"/>
  <c r="AP281" i="18"/>
  <c r="X79" i="23"/>
  <c r="X72" i="23"/>
  <c r="N79" i="23"/>
  <c r="AR79" i="23"/>
  <c r="AH51" i="23"/>
  <c r="AR58" i="23"/>
  <c r="AR65" i="23"/>
  <c r="AR51" i="23"/>
  <c r="X51" i="23"/>
  <c r="AR72" i="23"/>
  <c r="AH79" i="23"/>
  <c r="AH65" i="23"/>
  <c r="N58" i="23"/>
  <c r="N72" i="23"/>
  <c r="X58" i="23"/>
  <c r="N65" i="23"/>
  <c r="D65" i="23"/>
  <c r="D72" i="23"/>
  <c r="D58" i="23"/>
  <c r="D51" i="23"/>
  <c r="D79" i="23"/>
  <c r="X65" i="23"/>
  <c r="AH72" i="23"/>
  <c r="N51" i="23"/>
  <c r="AH58" i="23"/>
  <c r="AN272" i="18" a="1"/>
  <c r="AN272" i="18" s="1"/>
  <c r="AO272" i="18" s="1"/>
  <c r="AQ272" i="18" s="1"/>
  <c r="AQ263" i="18"/>
  <c r="AP263" i="18"/>
  <c r="AF50" i="23"/>
  <c r="AP71" i="23"/>
  <c r="AF57" i="23"/>
  <c r="V57" i="23"/>
  <c r="AP50" i="23"/>
  <c r="AF78" i="23"/>
  <c r="AZ57" i="23"/>
  <c r="V64" i="23"/>
  <c r="AF71" i="23"/>
  <c r="AZ64" i="23"/>
  <c r="AP78" i="23"/>
  <c r="V71" i="23"/>
  <c r="AP57" i="23"/>
  <c r="AZ71" i="23"/>
  <c r="V78" i="23"/>
  <c r="AP64" i="23"/>
  <c r="AF64" i="23"/>
  <c r="L50" i="23"/>
  <c r="L64" i="23"/>
  <c r="V50" i="23"/>
  <c r="AZ78" i="23"/>
  <c r="L78" i="23"/>
  <c r="L57" i="23"/>
  <c r="L71" i="23"/>
  <c r="AZ50" i="23"/>
  <c r="K64" i="23"/>
  <c r="K71" i="23"/>
  <c r="AO71" i="23"/>
  <c r="K78" i="23"/>
  <c r="U78" i="23"/>
  <c r="AY78" i="23"/>
  <c r="U50" i="23"/>
  <c r="AO57" i="23"/>
  <c r="AY50" i="23"/>
  <c r="U71" i="23"/>
  <c r="K50" i="23"/>
  <c r="AO50" i="23"/>
  <c r="K57" i="23"/>
  <c r="AY64" i="23"/>
  <c r="AY71" i="23"/>
  <c r="AY57" i="23"/>
  <c r="U57" i="23"/>
  <c r="AE50" i="23"/>
  <c r="AO64" i="23"/>
  <c r="AE78" i="23"/>
  <c r="U64" i="23"/>
  <c r="AE64" i="23"/>
  <c r="AE71" i="23"/>
  <c r="AO78" i="23"/>
  <c r="AE57" i="23"/>
  <c r="AQ254" i="18"/>
  <c r="AQ236" i="18"/>
  <c r="AP236" i="18"/>
  <c r="AW64" i="23"/>
  <c r="AW78" i="23"/>
  <c r="AC71" i="23"/>
  <c r="AC50" i="23"/>
  <c r="AM78" i="23"/>
  <c r="AW50" i="23"/>
  <c r="AM71" i="23"/>
  <c r="AM57" i="23"/>
  <c r="AC57" i="23"/>
  <c r="S78" i="23"/>
  <c r="AW57" i="23"/>
  <c r="AC78" i="23"/>
  <c r="AW71" i="23"/>
  <c r="S57" i="23"/>
  <c r="AM64" i="23"/>
  <c r="S71" i="23"/>
  <c r="AM50" i="23"/>
  <c r="S64" i="23"/>
  <c r="AC64" i="23"/>
  <c r="I64" i="23"/>
  <c r="I57" i="23"/>
  <c r="I50" i="23"/>
  <c r="I71" i="23"/>
  <c r="S50" i="23"/>
  <c r="I78" i="23"/>
  <c r="AQ227" i="18"/>
  <c r="AP227" i="18"/>
  <c r="R78" i="23"/>
  <c r="R64" i="23"/>
  <c r="H71" i="23"/>
  <c r="AL71" i="23"/>
  <c r="AB57" i="23"/>
  <c r="H64" i="23"/>
  <c r="AV64" i="23"/>
  <c r="AL50" i="23"/>
  <c r="H57" i="23"/>
  <c r="AB64" i="23"/>
  <c r="AL57" i="23"/>
  <c r="AV71" i="23"/>
  <c r="H50" i="23"/>
  <c r="AB50" i="23"/>
  <c r="AB78" i="23"/>
  <c r="AL64" i="23"/>
  <c r="R71" i="23"/>
  <c r="AV78" i="23"/>
  <c r="AV57" i="23"/>
  <c r="AB71" i="23"/>
  <c r="H78" i="23"/>
  <c r="AV50" i="23"/>
  <c r="AL78" i="23"/>
  <c r="R50" i="23"/>
  <c r="R57" i="23"/>
  <c r="AQ218" i="18"/>
  <c r="AP218" i="18"/>
  <c r="AU57" i="23"/>
  <c r="AA71" i="23"/>
  <c r="Q71" i="23"/>
  <c r="AK78" i="23"/>
  <c r="AA50" i="23"/>
  <c r="AU64" i="23"/>
  <c r="Q64" i="23"/>
  <c r="AK64" i="23"/>
  <c r="AA64" i="23"/>
  <c r="Q50" i="23"/>
  <c r="Q57" i="23"/>
  <c r="AK71" i="23"/>
  <c r="G78" i="23"/>
  <c r="Q78" i="23"/>
  <c r="G71" i="23"/>
  <c r="AU50" i="23"/>
  <c r="AU78" i="23"/>
  <c r="G64" i="23"/>
  <c r="AA57" i="23"/>
  <c r="G57" i="23"/>
  <c r="AA78" i="23"/>
  <c r="AK57" i="23"/>
  <c r="G50" i="23"/>
  <c r="AU71" i="23"/>
  <c r="AK50" i="23"/>
  <c r="AP200" i="18"/>
  <c r="Y71" i="23"/>
  <c r="AS64" i="23"/>
  <c r="O78" i="23"/>
  <c r="AI50" i="23"/>
  <c r="AI64" i="23"/>
  <c r="Y50" i="23"/>
  <c r="AS50" i="23"/>
  <c r="O71" i="23"/>
  <c r="AS71" i="23"/>
  <c r="O57" i="23"/>
  <c r="AI71" i="23"/>
  <c r="AS78" i="23"/>
  <c r="O64" i="23"/>
  <c r="Y64" i="23"/>
  <c r="Y57" i="23"/>
  <c r="AQ209" i="18"/>
  <c r="AP209" i="18"/>
  <c r="AT57" i="23"/>
  <c r="Z57" i="23"/>
  <c r="AT64" i="23"/>
  <c r="AJ57" i="23"/>
  <c r="AT71" i="23"/>
  <c r="AJ64" i="23"/>
  <c r="AJ78" i="23"/>
  <c r="P64" i="23"/>
  <c r="AT50" i="23"/>
  <c r="P71" i="23"/>
  <c r="Z50" i="23"/>
  <c r="P78" i="23"/>
  <c r="AJ71" i="23"/>
  <c r="Z71" i="23"/>
  <c r="P57" i="23"/>
  <c r="AT78" i="23"/>
  <c r="Z78" i="23"/>
  <c r="Z64" i="23"/>
  <c r="AJ50" i="23"/>
  <c r="P50" i="23"/>
  <c r="F78" i="23"/>
  <c r="F71" i="23"/>
  <c r="F64" i="23"/>
  <c r="F57" i="23"/>
  <c r="F50" i="23"/>
  <c r="AS57" i="23"/>
  <c r="Y78" i="23"/>
  <c r="AI78" i="23"/>
  <c r="AI57" i="23"/>
  <c r="AQ200" i="18"/>
  <c r="AP182" i="18"/>
  <c r="M49" i="23"/>
  <c r="W49" i="23"/>
  <c r="M77" i="23"/>
  <c r="M70" i="23"/>
  <c r="M63" i="23"/>
  <c r="M56" i="23"/>
  <c r="AQ191" i="18"/>
  <c r="AP191" i="18"/>
  <c r="AH64" i="23"/>
  <c r="N50" i="23"/>
  <c r="AH57" i="23"/>
  <c r="N57" i="23"/>
  <c r="AR64" i="23"/>
  <c r="X50" i="23"/>
  <c r="D78" i="23"/>
  <c r="D71" i="23"/>
  <c r="X78" i="23"/>
  <c r="N64" i="23"/>
  <c r="D64" i="23"/>
  <c r="N71" i="23"/>
  <c r="D57" i="23"/>
  <c r="N78" i="23"/>
  <c r="AR71" i="23"/>
  <c r="X71" i="23"/>
  <c r="X57" i="23"/>
  <c r="AR78" i="23"/>
  <c r="D50" i="23"/>
  <c r="AH71" i="23"/>
  <c r="X64" i="23"/>
  <c r="AR57" i="23"/>
  <c r="AH78" i="23"/>
  <c r="AR50" i="23"/>
  <c r="AH50" i="23"/>
  <c r="W70" i="23"/>
  <c r="BA77" i="23"/>
  <c r="AG70" i="23"/>
  <c r="BA49" i="23"/>
  <c r="W63" i="23"/>
  <c r="W77" i="23"/>
  <c r="W56" i="23"/>
  <c r="AQ70" i="23"/>
  <c r="BA56" i="23"/>
  <c r="AQ182" i="18"/>
  <c r="AQ56" i="23"/>
  <c r="AG49" i="23"/>
  <c r="AQ63" i="23"/>
  <c r="BA70" i="23"/>
  <c r="AG63" i="23"/>
  <c r="BA63" i="23"/>
  <c r="AQ77" i="23"/>
  <c r="AG77" i="23"/>
  <c r="AG56" i="23"/>
  <c r="AQ49" i="23"/>
  <c r="AQ173" i="18"/>
  <c r="AP173" i="18"/>
  <c r="AP49" i="23"/>
  <c r="AP63" i="23"/>
  <c r="AF56" i="23"/>
  <c r="AZ70" i="23"/>
  <c r="AZ63" i="23"/>
  <c r="V77" i="23"/>
  <c r="AF49" i="23"/>
  <c r="V63" i="23"/>
  <c r="AZ49" i="23"/>
  <c r="AP70" i="23"/>
  <c r="AZ56" i="23"/>
  <c r="AF70" i="23"/>
  <c r="AP56" i="23"/>
  <c r="AF63" i="23"/>
  <c r="AP77" i="23"/>
  <c r="AZ77" i="23"/>
  <c r="V56" i="23"/>
  <c r="AF77" i="23"/>
  <c r="V70" i="23"/>
  <c r="L70" i="23"/>
  <c r="L63" i="23"/>
  <c r="L56" i="23"/>
  <c r="L49" i="23"/>
  <c r="V49" i="23"/>
  <c r="L77" i="23"/>
  <c r="AQ164" i="18"/>
  <c r="AP164" i="18"/>
  <c r="AY77" i="23"/>
  <c r="AO49" i="23"/>
  <c r="AY49" i="23"/>
  <c r="AY70" i="23"/>
  <c r="AO77" i="23"/>
  <c r="U63" i="23"/>
  <c r="AO56" i="23"/>
  <c r="AO70" i="23"/>
  <c r="U56" i="23"/>
  <c r="AE49" i="23"/>
  <c r="AE63" i="23"/>
  <c r="AE56" i="23"/>
  <c r="U77" i="23"/>
  <c r="AO63" i="23"/>
  <c r="AY63" i="23"/>
  <c r="U70" i="23"/>
  <c r="AE77" i="23"/>
  <c r="AE70" i="23"/>
  <c r="AY56" i="23"/>
  <c r="U49" i="23"/>
  <c r="K77" i="23"/>
  <c r="K70" i="23"/>
  <c r="K63" i="23"/>
  <c r="K56" i="23"/>
  <c r="K49" i="23"/>
  <c r="AQ155" i="18"/>
  <c r="AP155" i="18"/>
  <c r="AD70" i="23"/>
  <c r="AX63" i="23"/>
  <c r="T56" i="23"/>
  <c r="AX56" i="23"/>
  <c r="T70" i="23"/>
  <c r="AN49" i="23"/>
  <c r="AN63" i="23"/>
  <c r="AN77" i="23"/>
  <c r="AX77" i="23"/>
  <c r="T63" i="23"/>
  <c r="AD49" i="23"/>
  <c r="AD77" i="23"/>
  <c r="AN56" i="23"/>
  <c r="AD56" i="23"/>
  <c r="AD63" i="23"/>
  <c r="AX49" i="23"/>
  <c r="T77" i="23"/>
  <c r="AX70" i="23"/>
  <c r="AN70" i="23"/>
  <c r="J70" i="23"/>
  <c r="J63" i="23"/>
  <c r="J49" i="23"/>
  <c r="J56" i="23"/>
  <c r="J77" i="23"/>
  <c r="T49" i="23"/>
  <c r="AQ146" i="18"/>
  <c r="AP146" i="18"/>
  <c r="AW49" i="23"/>
  <c r="AM63" i="23"/>
  <c r="AC49" i="23"/>
  <c r="AC63" i="23"/>
  <c r="AW63" i="23"/>
  <c r="AM70" i="23"/>
  <c r="AC70" i="23"/>
  <c r="AM56" i="23"/>
  <c r="AM77" i="23"/>
  <c r="AC56" i="23"/>
  <c r="AW56" i="23"/>
  <c r="S56" i="23"/>
  <c r="AM49" i="23"/>
  <c r="S70" i="23"/>
  <c r="AW77" i="23"/>
  <c r="AW70" i="23"/>
  <c r="S77" i="23"/>
  <c r="I77" i="23"/>
  <c r="AC77" i="23"/>
  <c r="I70" i="23"/>
  <c r="I63" i="23"/>
  <c r="I56" i="23"/>
  <c r="I49" i="23"/>
  <c r="S49" i="23"/>
  <c r="AP137" i="18"/>
  <c r="AQ137" i="18"/>
  <c r="AV49" i="23"/>
  <c r="AB63" i="23"/>
  <c r="AV63" i="23"/>
  <c r="AB49" i="23"/>
  <c r="AL63" i="23"/>
  <c r="R63" i="23"/>
  <c r="AV77" i="23"/>
  <c r="AL70" i="23"/>
  <c r="AV70" i="23"/>
  <c r="R56" i="23"/>
  <c r="AL56" i="23"/>
  <c r="R77" i="23"/>
  <c r="AB56" i="23"/>
  <c r="AL77" i="23"/>
  <c r="AB70" i="23"/>
  <c r="AL49" i="23"/>
  <c r="AB77" i="23"/>
  <c r="R70" i="23"/>
  <c r="AV56" i="23"/>
  <c r="H70" i="23"/>
  <c r="H56" i="23"/>
  <c r="H49" i="23"/>
  <c r="R49" i="23"/>
  <c r="H77" i="23"/>
  <c r="H63" i="23"/>
  <c r="AQ128" i="18"/>
  <c r="AP128" i="18"/>
  <c r="AU70" i="23"/>
  <c r="AK70" i="23"/>
  <c r="AA56" i="23"/>
  <c r="AA70" i="23"/>
  <c r="Q56" i="23"/>
  <c r="AA77" i="23"/>
  <c r="AK49" i="23"/>
  <c r="Q63" i="23"/>
  <c r="AU77" i="23"/>
  <c r="Q70" i="23"/>
  <c r="AA63" i="23"/>
  <c r="AU56" i="23"/>
  <c r="AK63" i="23"/>
  <c r="AU49" i="23"/>
  <c r="AA49" i="23"/>
  <c r="AK77" i="23"/>
  <c r="AK56" i="23"/>
  <c r="Q77" i="23"/>
  <c r="AU63" i="23"/>
  <c r="G63" i="23"/>
  <c r="G56" i="23"/>
  <c r="G49" i="23"/>
  <c r="G70" i="23"/>
  <c r="Q49" i="23"/>
  <c r="G77" i="23"/>
  <c r="AP110" i="18"/>
  <c r="E77" i="23"/>
  <c r="O49" i="23"/>
  <c r="AQ119" i="18"/>
  <c r="AP119" i="18"/>
  <c r="Z63" i="23"/>
  <c r="AT49" i="23"/>
  <c r="AJ49" i="23"/>
  <c r="P70" i="23"/>
  <c r="P63" i="23"/>
  <c r="AJ56" i="23"/>
  <c r="AT56" i="23"/>
  <c r="Z56" i="23"/>
  <c r="P56" i="23"/>
  <c r="AJ70" i="23"/>
  <c r="Z70" i="23"/>
  <c r="AT70" i="23"/>
  <c r="AJ77" i="23"/>
  <c r="Z49" i="23"/>
  <c r="P77" i="23"/>
  <c r="AT63" i="23"/>
  <c r="Z77" i="23"/>
  <c r="AT77" i="23"/>
  <c r="P49" i="23"/>
  <c r="F77" i="23"/>
  <c r="F70" i="23"/>
  <c r="F63" i="23"/>
  <c r="F56" i="23"/>
  <c r="F49" i="23"/>
  <c r="AJ63" i="23"/>
  <c r="E49" i="23"/>
  <c r="E56" i="23"/>
  <c r="E63" i="23"/>
  <c r="E70" i="23"/>
  <c r="Y77" i="23"/>
  <c r="O63" i="23"/>
  <c r="Y70" i="23"/>
  <c r="Y49" i="23"/>
  <c r="O70" i="23"/>
  <c r="AI77" i="23"/>
  <c r="AS56" i="23"/>
  <c r="O77" i="23"/>
  <c r="AS70" i="23"/>
  <c r="AI56" i="23"/>
  <c r="Y63" i="23"/>
  <c r="AI70" i="23"/>
  <c r="O56" i="23"/>
  <c r="AS49" i="23"/>
  <c r="AS63" i="23"/>
  <c r="Y56" i="23"/>
  <c r="AQ110" i="18"/>
  <c r="AS77" i="23"/>
  <c r="AI63" i="23"/>
  <c r="AQ101" i="18"/>
  <c r="AP101" i="18"/>
  <c r="AH77" i="23"/>
  <c r="X56" i="23"/>
  <c r="X70" i="23"/>
  <c r="AH63" i="23"/>
  <c r="AR77" i="23"/>
  <c r="AH49" i="23"/>
  <c r="AR70" i="23"/>
  <c r="N77" i="23"/>
  <c r="X63" i="23"/>
  <c r="AH56" i="23"/>
  <c r="AR49" i="23"/>
  <c r="X77" i="23"/>
  <c r="N63" i="23"/>
  <c r="AR56" i="23"/>
  <c r="AR63" i="23"/>
  <c r="N56" i="23"/>
  <c r="N70" i="23"/>
  <c r="AH70" i="23"/>
  <c r="X49" i="23"/>
  <c r="AQ92" i="18"/>
  <c r="AP92" i="18"/>
  <c r="AG62" i="23"/>
  <c r="BA55" i="23"/>
  <c r="AG48" i="23"/>
  <c r="AQ55" i="23"/>
  <c r="BA69" i="23"/>
  <c r="BA76" i="23"/>
  <c r="AG55" i="23"/>
  <c r="W62" i="23"/>
  <c r="AQ76" i="23"/>
  <c r="AQ48" i="23"/>
  <c r="W76" i="23"/>
  <c r="AQ62" i="23"/>
  <c r="AG76" i="23"/>
  <c r="W69" i="23"/>
  <c r="AG69" i="23"/>
  <c r="AQ69" i="23"/>
  <c r="BA48" i="23"/>
  <c r="BA62" i="23"/>
  <c r="W55" i="23"/>
  <c r="M76" i="23"/>
  <c r="M69" i="23"/>
  <c r="M62" i="23"/>
  <c r="W48" i="23"/>
  <c r="M55" i="23"/>
  <c r="M48" i="23"/>
  <c r="AP83" i="18"/>
  <c r="AQ83" i="18"/>
  <c r="AF48" i="23"/>
  <c r="AP55" i="23"/>
  <c r="AF76" i="23"/>
  <c r="V76" i="23"/>
  <c r="AP48" i="23"/>
  <c r="AZ69" i="23"/>
  <c r="AP76" i="23"/>
  <c r="V55" i="23"/>
  <c r="AP62" i="23"/>
  <c r="AZ62" i="23"/>
  <c r="AF55" i="23"/>
  <c r="AF69" i="23"/>
  <c r="AP69" i="23"/>
  <c r="V69" i="23"/>
  <c r="AZ76" i="23"/>
  <c r="V62" i="23"/>
  <c r="AF62" i="23"/>
  <c r="AZ48" i="23"/>
  <c r="AZ55" i="23"/>
  <c r="L48" i="23"/>
  <c r="V48" i="23"/>
  <c r="L55" i="23"/>
  <c r="L62" i="23"/>
  <c r="L76" i="23"/>
  <c r="L69" i="23"/>
  <c r="AQ74" i="18"/>
  <c r="AP74" i="18"/>
  <c r="U62" i="23"/>
  <c r="AO48" i="23"/>
  <c r="AO55" i="23"/>
  <c r="AE76" i="23"/>
  <c r="AE62" i="23"/>
  <c r="K76" i="23"/>
  <c r="AY55" i="23"/>
  <c r="AE48" i="23"/>
  <c r="AE69" i="23"/>
  <c r="K69" i="23"/>
  <c r="AE55" i="23"/>
  <c r="U55" i="23"/>
  <c r="K62" i="23"/>
  <c r="K55" i="23"/>
  <c r="AO62" i="23"/>
  <c r="AY62" i="23"/>
  <c r="AO69" i="23"/>
  <c r="AO76" i="23"/>
  <c r="K48" i="23"/>
  <c r="U69" i="23"/>
  <c r="AY69" i="23"/>
  <c r="AY76" i="23"/>
  <c r="AY48" i="23"/>
  <c r="U76" i="23"/>
  <c r="U48" i="23"/>
  <c r="AQ65" i="18"/>
  <c r="AP65" i="18"/>
  <c r="AN55" i="23"/>
  <c r="T76" i="23"/>
  <c r="AX55" i="23"/>
  <c r="T62" i="23"/>
  <c r="AX62" i="23"/>
  <c r="AD62" i="23"/>
  <c r="AD48" i="23"/>
  <c r="AD76" i="23"/>
  <c r="AX69" i="23"/>
  <c r="AD69" i="23"/>
  <c r="AN48" i="23"/>
  <c r="AX76" i="23"/>
  <c r="AX48" i="23"/>
  <c r="T55" i="23"/>
  <c r="AN62" i="23"/>
  <c r="T69" i="23"/>
  <c r="AN69" i="23"/>
  <c r="AD55" i="23"/>
  <c r="AN76" i="23"/>
  <c r="J48" i="23"/>
  <c r="T48" i="23"/>
  <c r="J76" i="23"/>
  <c r="J69" i="23"/>
  <c r="J62" i="23"/>
  <c r="J55" i="23"/>
  <c r="AP56" i="18"/>
  <c r="AQ56" i="18"/>
  <c r="AW55" i="23"/>
  <c r="AC48" i="23"/>
  <c r="AM62" i="23"/>
  <c r="S55" i="23"/>
  <c r="S69" i="23"/>
  <c r="AM55" i="23"/>
  <c r="S62" i="23"/>
  <c r="AC76" i="23"/>
  <c r="AW76" i="23"/>
  <c r="AC69" i="23"/>
  <c r="AW48" i="23"/>
  <c r="AM48" i="23"/>
  <c r="AW62" i="23"/>
  <c r="AC62" i="23"/>
  <c r="AC55" i="23"/>
  <c r="AM69" i="23"/>
  <c r="S76" i="23"/>
  <c r="AW69" i="23"/>
  <c r="AM76" i="23"/>
  <c r="S48" i="23"/>
  <c r="I76" i="23"/>
  <c r="I48" i="23"/>
  <c r="I69" i="23"/>
  <c r="I62" i="23"/>
  <c r="I55" i="23"/>
  <c r="V52" i="23"/>
  <c r="L80" i="23"/>
  <c r="L73" i="23"/>
  <c r="L66" i="23"/>
  <c r="L59" i="23"/>
  <c r="L52" i="23"/>
  <c r="N54" i="23"/>
  <c r="D82" i="23"/>
  <c r="D75" i="23"/>
  <c r="D68" i="23"/>
  <c r="D61" i="23"/>
  <c r="D54" i="23"/>
  <c r="S51" i="23"/>
  <c r="I79" i="23"/>
  <c r="I72" i="23"/>
  <c r="I65" i="23"/>
  <c r="I58" i="23"/>
  <c r="I51" i="23"/>
  <c r="O50" i="23"/>
  <c r="E78" i="23"/>
  <c r="E71" i="23"/>
  <c r="E64" i="23"/>
  <c r="E57" i="23"/>
  <c r="E50" i="23"/>
  <c r="O52" i="23"/>
  <c r="E80" i="23"/>
  <c r="E73" i="23"/>
  <c r="E66" i="23"/>
  <c r="E59" i="23"/>
  <c r="E52" i="23"/>
  <c r="R53" i="23"/>
  <c r="H81" i="23"/>
  <c r="H74" i="23"/>
  <c r="H67" i="23"/>
  <c r="H60" i="23"/>
  <c r="H53" i="23"/>
  <c r="N49" i="23"/>
  <c r="D49" i="23"/>
  <c r="D77" i="23"/>
  <c r="D70" i="23"/>
  <c r="D63" i="23"/>
  <c r="P52" i="23"/>
  <c r="F80" i="23"/>
  <c r="F73" i="23"/>
  <c r="F66" i="23"/>
  <c r="F59" i="23"/>
  <c r="F52" i="23"/>
  <c r="O69" i="23" l="1"/>
  <c r="AS62" i="23"/>
  <c r="E48" i="23"/>
  <c r="AS55" i="23"/>
  <c r="Y62" i="23"/>
  <c r="E55" i="23"/>
  <c r="AI76" i="23"/>
  <c r="E62" i="23"/>
  <c r="AS69" i="23"/>
  <c r="AI55" i="23"/>
  <c r="O76" i="23"/>
  <c r="E69" i="23"/>
  <c r="Y69" i="23"/>
  <c r="Y55" i="23"/>
  <c r="AI48" i="23"/>
  <c r="E76" i="23"/>
  <c r="O55" i="23"/>
  <c r="O48" i="23"/>
  <c r="AS48" i="23"/>
  <c r="AI62" i="23"/>
  <c r="Y48" i="23"/>
  <c r="AI69" i="23"/>
  <c r="Y76" i="23"/>
  <c r="AP20" i="18"/>
  <c r="AQ20" i="18"/>
  <c r="AL42" i="18"/>
  <c r="AM42" i="18" s="1"/>
  <c r="AI43" i="18"/>
  <c r="AK43" i="18" s="1"/>
  <c r="AL43" i="18" s="1"/>
  <c r="AM43" i="18" s="1"/>
  <c r="AG44" i="18"/>
  <c r="M50" i="23"/>
  <c r="W50" i="23"/>
  <c r="BA71" i="23"/>
  <c r="BA64" i="23"/>
  <c r="BA50" i="23"/>
  <c r="W64" i="23"/>
  <c r="AQ57" i="23"/>
  <c r="AG71" i="23"/>
  <c r="AG78" i="23"/>
  <c r="M57" i="23"/>
  <c r="AG57" i="23"/>
  <c r="W71" i="23"/>
  <c r="BA78" i="23"/>
  <c r="AQ50" i="23"/>
  <c r="W57" i="23"/>
  <c r="M64" i="23"/>
  <c r="AQ71" i="23"/>
  <c r="BA57" i="23"/>
  <c r="AQ78" i="23"/>
  <c r="M71" i="23"/>
  <c r="AG50" i="23"/>
  <c r="AG64" i="23"/>
  <c r="AP272" i="18"/>
  <c r="M78" i="23"/>
  <c r="AQ64" i="23"/>
  <c r="W78" i="23"/>
  <c r="C24" i="11"/>
  <c r="C21" i="11"/>
  <c r="C18" i="11"/>
  <c r="C15" i="11"/>
  <c r="C12" i="11"/>
  <c r="AI44" i="18" l="1"/>
  <c r="AK44" i="18" s="1"/>
  <c r="AL44" i="18" s="1"/>
  <c r="AM44" i="18" s="1"/>
  <c r="AG45" i="18"/>
  <c r="D3" i="4"/>
  <c r="AI45" i="18" l="1"/>
  <c r="AK45" i="18" s="1"/>
  <c r="AL45" i="18" s="1"/>
  <c r="AM45" i="18" s="1"/>
  <c r="AG46" i="18"/>
  <c r="AI46" i="18" s="1"/>
  <c r="AK46" i="18" s="1"/>
  <c r="AL46" i="18" s="1"/>
  <c r="AM46" i="18" s="1"/>
  <c r="AH13" i="23"/>
  <c r="AF11" i="18"/>
  <c r="M7" i="21"/>
  <c r="M6" i="21"/>
  <c r="M5" i="21"/>
  <c r="L7" i="21"/>
  <c r="L6" i="21"/>
  <c r="L5" i="21"/>
  <c r="AN38" i="18" l="1" a="1"/>
  <c r="AN38" i="18" s="1"/>
  <c r="AO38" i="18" s="1"/>
  <c r="G76" i="23" s="1"/>
  <c r="AH11" i="18"/>
  <c r="AJ11" i="18" s="1"/>
  <c r="AG11" i="18"/>
  <c r="AR34" i="23"/>
  <c r="AR27" i="23"/>
  <c r="AR20" i="23"/>
  <c r="AR13" i="23"/>
  <c r="AR6" i="23"/>
  <c r="AH27" i="23"/>
  <c r="D27" i="23"/>
  <c r="D34" i="23"/>
  <c r="N27" i="23"/>
  <c r="N13" i="23"/>
  <c r="N34" i="23"/>
  <c r="AH6" i="23"/>
  <c r="X13" i="23"/>
  <c r="D20" i="23"/>
  <c r="X34" i="23"/>
  <c r="AH34" i="23"/>
  <c r="AH20" i="23"/>
  <c r="N20" i="23"/>
  <c r="X27" i="23"/>
  <c r="X20" i="23"/>
  <c r="X6" i="23"/>
  <c r="N6" i="23"/>
  <c r="D6" i="23"/>
  <c r="D13" i="23"/>
  <c r="AK69" i="23" l="1"/>
  <c r="AK76" i="23"/>
  <c r="G55" i="23"/>
  <c r="Q76" i="23"/>
  <c r="Q62" i="23"/>
  <c r="Q48" i="23"/>
  <c r="AU76" i="23"/>
  <c r="AK48" i="23"/>
  <c r="G48" i="23"/>
  <c r="G69" i="23"/>
  <c r="Q69" i="23"/>
  <c r="AK55" i="23"/>
  <c r="AU62" i="23"/>
  <c r="AA62" i="23"/>
  <c r="AU55" i="23"/>
  <c r="AA69" i="23"/>
  <c r="AQ38" i="18"/>
  <c r="AU48" i="23"/>
  <c r="AU69" i="23"/>
  <c r="AA76" i="23"/>
  <c r="Q55" i="23"/>
  <c r="AA55" i="23"/>
  <c r="AP38" i="18"/>
  <c r="G62" i="23"/>
  <c r="AK62" i="23"/>
  <c r="AA48" i="23"/>
  <c r="AH12" i="18"/>
  <c r="AJ12" i="18" s="1"/>
  <c r="AG12" i="18"/>
  <c r="AI12" i="18" s="1"/>
  <c r="AI11" i="18"/>
  <c r="D3" i="5"/>
  <c r="AH13" i="18" l="1"/>
  <c r="AJ13" i="18" s="1"/>
  <c r="AG13" i="18"/>
  <c r="AI13" i="18" s="1"/>
  <c r="AK12" i="18"/>
  <c r="AL12" i="18" s="1"/>
  <c r="AM12" i="18" s="1"/>
  <c r="AH14" i="18"/>
  <c r="AJ14" i="18" s="1"/>
  <c r="V11" i="18"/>
  <c r="AG14" i="18" l="1"/>
  <c r="AI14" i="18" s="1"/>
  <c r="AK14" i="18" s="1"/>
  <c r="AL14" i="18" s="1"/>
  <c r="AM14" i="18" s="1"/>
  <c r="AH15" i="18"/>
  <c r="AJ15" i="18" s="1"/>
  <c r="AK13" i="18"/>
  <c r="AL13" i="18" s="1"/>
  <c r="AM13" i="18" s="1"/>
  <c r="E3" i="4"/>
  <c r="AG15" i="18" l="1"/>
  <c r="AI15" i="18" s="1"/>
  <c r="AK15" i="18" s="1"/>
  <c r="AL15" i="18" s="1"/>
  <c r="AM15" i="18" s="1"/>
  <c r="AH16" i="18"/>
  <c r="AJ16" i="18" s="1"/>
  <c r="AK11" i="18"/>
  <c r="E3" i="5"/>
  <c r="AG16" i="18" l="1"/>
  <c r="AI16" i="18" s="1"/>
  <c r="AK16" i="18" s="1"/>
  <c r="AL16" i="18" s="1"/>
  <c r="AM16" i="18" s="1"/>
  <c r="AH17" i="18"/>
  <c r="AJ17" i="18" s="1"/>
  <c r="AL11" i="18"/>
  <c r="AM11" i="18" s="1"/>
  <c r="AG17" i="18" l="1"/>
  <c r="AI17" i="18" s="1"/>
  <c r="AK17" i="18" s="1"/>
  <c r="AL17" i="18" s="1"/>
  <c r="AM17" i="18" s="1"/>
  <c r="AH18" i="18"/>
  <c r="AG18" i="18" l="1"/>
  <c r="AI18" i="18" s="1"/>
  <c r="AJ18" i="18"/>
  <c r="AH19" i="18"/>
  <c r="AJ19" i="18" s="1"/>
  <c r="AK18" i="18" l="1"/>
  <c r="AL18" i="18" s="1"/>
  <c r="AM18" i="18" s="1"/>
  <c r="AG19" i="18"/>
  <c r="AI19" i="18" s="1"/>
  <c r="AK19" i="18" s="1"/>
  <c r="AL19" i="18" s="1"/>
  <c r="AM19" i="18" s="1"/>
  <c r="AN11" i="18" l="1" a="1"/>
  <c r="AN11" i="18" s="1"/>
  <c r="AO11" i="18" s="1"/>
  <c r="X69" i="23" l="1"/>
  <c r="D76" i="23"/>
  <c r="AH76" i="23"/>
  <c r="D62" i="23"/>
  <c r="N55" i="23"/>
  <c r="AH55" i="23"/>
  <c r="N76" i="23"/>
  <c r="AR69" i="23"/>
  <c r="D69" i="23"/>
  <c r="N62" i="23"/>
  <c r="AR55" i="23"/>
  <c r="AR62" i="23"/>
  <c r="AH62" i="23"/>
  <c r="D48" i="23"/>
  <c r="N48" i="23"/>
  <c r="X62" i="23"/>
  <c r="X48" i="23"/>
  <c r="AR76" i="23"/>
  <c r="D55" i="23"/>
  <c r="AH69" i="23"/>
  <c r="N69" i="23"/>
  <c r="AP11" i="18"/>
  <c r="AQ11" i="18"/>
  <c r="X76" i="23"/>
  <c r="X55" i="23"/>
  <c r="AH48" i="23"/>
  <c r="X9" i="20"/>
  <c r="AR48"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UIS</author>
    <author>Usuario</author>
  </authors>
  <commentList>
    <comment ref="O6" authorId="0" shapeId="0" xr:uid="{00000000-0006-0000-0100-000001000000}">
      <text>
        <r>
          <rPr>
            <b/>
            <sz val="11"/>
            <color indexed="81"/>
            <rFont val="Humanst521 BT"/>
            <family val="2"/>
          </rPr>
          <t>ANÁLISIS DEL RIESGO INHERENTE:</t>
        </r>
        <r>
          <rPr>
            <sz val="11"/>
            <color indexed="81"/>
            <rFont val="Humanst521 BT"/>
            <family val="2"/>
          </rPr>
          <t xml:space="preserve">
El riesgo inherente hace referencia al riesgo inicial al que se expone o se enfrenta el proceso o la Institución, en ausencia de controles que permitan modificar su probabilidad, impacto o ambas.
Elemento de control que permite establecer la probabilidad de ocurrencia de los riesgos y el impacto de su materialización, calificándolos y evaluándolos a fin de determinar la capacidad de la Institución, para su tratamiento.</t>
        </r>
      </text>
    </comment>
    <comment ref="W6" authorId="0" shapeId="0" xr:uid="{00000000-0006-0000-0100-000002000000}">
      <text>
        <r>
          <rPr>
            <b/>
            <sz val="11"/>
            <color indexed="81"/>
            <rFont val="Humanst521 BT"/>
            <family val="2"/>
          </rPr>
          <t>VALORACIÓN DE CONTROLES</t>
        </r>
        <r>
          <rPr>
            <sz val="11"/>
            <color indexed="81"/>
            <rFont val="Humanst521 BT"/>
            <family val="2"/>
          </rPr>
          <t xml:space="preserve">
Para cada control establecido por el proceso se deben identificar los diferentes atributos, y de esta manera encontrar el efecto en la probabilidad e impacto de los riesgos.</t>
        </r>
      </text>
    </comment>
    <comment ref="AG6" authorId="1" shapeId="0" xr:uid="{00000000-0006-0000-0100-000003000000}">
      <text>
        <r>
          <rPr>
            <b/>
            <sz val="11"/>
            <color indexed="81"/>
            <rFont val="Humanst521 BT"/>
            <family val="2"/>
          </rPr>
          <t xml:space="preserve">ANÁLISIS DE RIESGO RESIDUAL:
</t>
        </r>
        <r>
          <rPr>
            <sz val="11"/>
            <color indexed="81"/>
            <rFont val="Humanst521 BT"/>
            <family val="2"/>
          </rPr>
          <t xml:space="preserve">Nivel de riesgo que permanece posterior al tratamiento e implementación de controles. </t>
        </r>
        <r>
          <rPr>
            <sz val="9"/>
            <color indexed="81"/>
            <rFont val="Tahoma"/>
            <family val="2"/>
          </rPr>
          <t xml:space="preserve">
</t>
        </r>
      </text>
    </comment>
    <comment ref="AQ6" authorId="1" shapeId="0" xr:uid="{00000000-0006-0000-0100-000004000000}">
      <text>
        <r>
          <rPr>
            <sz val="9"/>
            <color indexed="81"/>
            <rFont val="Tahoma"/>
            <family val="2"/>
          </rPr>
          <t xml:space="preserve">Los planes de acción deben estar encaminados a reducir el riesgo inherente.
Ejemplo: Automatizar, implementar aplicativos, entre otros, de manera que se reduzca el error humano. 
Teniendo como base el resultado del tratamiento del riesgo residual y según la zona de ubicación, se deben formular acciones que contribuyan a evitar, reemplazar, rediseñar o eliminar la actividad que origina el riesgo, fortalecer los controles existentes o crear nuevos controles.
Ejemplo: Crear, actualizar documentos como manuales, procedimientos, guías, instructivos, entre otros.
</t>
        </r>
        <r>
          <rPr>
            <sz val="9"/>
            <color indexed="81"/>
            <rFont val="Tahoma"/>
            <family val="2"/>
          </rPr>
          <t xml:space="preserve">
</t>
        </r>
      </text>
    </comment>
    <comment ref="X7" authorId="1" shapeId="0" xr:uid="{00000000-0006-0000-0100-000005000000}">
      <text>
        <r>
          <rPr>
            <b/>
            <sz val="11"/>
            <color indexed="81"/>
            <rFont val="Humanst521 BT"/>
            <family val="2"/>
          </rPr>
          <t xml:space="preserve">ATRIBUTOS:
</t>
        </r>
        <r>
          <rPr>
            <sz val="11"/>
            <color indexed="81"/>
            <rFont val="Humanst521 BT"/>
            <family val="2"/>
          </rPr>
          <t xml:space="preserve">Son características que permiten valorar el control, y pueden ser de dos tipos: 
</t>
        </r>
        <r>
          <rPr>
            <b/>
            <sz val="11"/>
            <color indexed="81"/>
            <rFont val="Humanst521 BT"/>
            <family val="2"/>
          </rPr>
          <t>- Atributos de eficiencia:</t>
        </r>
        <r>
          <rPr>
            <sz val="11"/>
            <color indexed="81"/>
            <rFont val="Humanst521 BT"/>
            <family val="2"/>
          </rPr>
          <t xml:space="preserve"> tipo de control e implementación 
</t>
        </r>
        <r>
          <rPr>
            <b/>
            <sz val="11"/>
            <color indexed="81"/>
            <rFont val="Humanst521 BT"/>
            <family val="2"/>
          </rPr>
          <t>- Atributos informativos:</t>
        </r>
        <r>
          <rPr>
            <sz val="11"/>
            <color indexed="81"/>
            <rFont val="Humanst521 BT"/>
            <family val="2"/>
          </rPr>
          <t xml:space="preserve"> documentación, frecuencia y evidencia. Estos no tienen incidencia en la efectividad del control. </t>
        </r>
      </text>
    </comment>
    <comment ref="AF7" authorId="1" shapeId="0" xr:uid="{00000000-0006-0000-0100-000006000000}">
      <text>
        <r>
          <rPr>
            <b/>
            <sz val="11"/>
            <color indexed="81"/>
            <rFont val="Humanst521 BT"/>
            <family val="2"/>
          </rPr>
          <t>EFECTO DEL CONTROL:</t>
        </r>
        <r>
          <rPr>
            <sz val="11"/>
            <color indexed="81"/>
            <rFont val="Humanst521 BT"/>
            <family val="2"/>
          </rPr>
          <t xml:space="preserve">
Indica cuál de los aspectos de calificación del riesgo reduce: probabilidad o impacto</t>
        </r>
      </text>
    </comment>
    <comment ref="B8" authorId="0" shapeId="0" xr:uid="{00000000-0006-0000-0100-000007000000}">
      <text>
        <r>
          <rPr>
            <b/>
            <sz val="11"/>
            <color indexed="81"/>
            <rFont val="Humanst521 BT"/>
            <family val="2"/>
          </rPr>
          <t xml:space="preserve">PROCESO/ SUBPROCESO: 
</t>
        </r>
        <r>
          <rPr>
            <sz val="11"/>
            <color indexed="81"/>
            <rFont val="Humanst521 BT"/>
            <family val="2"/>
          </rPr>
          <t xml:space="preserve">Elija de la lista desplegable el nombre del proceso o subproceso y de forma automática se generará el objetivo del mismo.
Si selecciona </t>
        </r>
        <r>
          <rPr>
            <b/>
            <sz val="11"/>
            <color indexed="81"/>
            <rFont val="Humanst521 BT"/>
            <family val="2"/>
          </rPr>
          <t>TODOS LOS PROCESOS</t>
        </r>
        <r>
          <rPr>
            <sz val="11"/>
            <color indexed="81"/>
            <rFont val="Humanst521 BT"/>
            <family val="2"/>
          </rPr>
          <t xml:space="preserve">, y se presentan excepciones (procesos a los que no aplica) se debe insertar un comentario en la celda colocando a que procesos no aplica este riesgo. </t>
        </r>
      </text>
    </comment>
    <comment ref="C8" authorId="0" shapeId="0" xr:uid="{00000000-0006-0000-0100-000008000000}">
      <text>
        <r>
          <rPr>
            <b/>
            <sz val="11"/>
            <color indexed="81"/>
            <rFont val="Humanst521 BT"/>
            <family val="2"/>
          </rPr>
          <t xml:space="preserve">OBJETIVO DEL PROCESO O SUBPROCESO
</t>
        </r>
        <r>
          <rPr>
            <sz val="11"/>
            <color indexed="81"/>
            <rFont val="Humanst521 BT"/>
            <family val="2"/>
          </rPr>
          <t xml:space="preserve">
Es el objetivo que se encuentra en las caracterizaciones de proceso o subproceso
</t>
        </r>
        <r>
          <rPr>
            <b/>
            <sz val="11"/>
            <color indexed="81"/>
            <rFont val="Humanst521 BT"/>
            <family val="2"/>
          </rPr>
          <t>Nota:</t>
        </r>
        <r>
          <rPr>
            <sz val="11"/>
            <color indexed="81"/>
            <rFont val="Humanst521 BT"/>
            <family val="2"/>
          </rPr>
          <t xml:space="preserve"> Cada vez que sea actualizado el objetivo del proceso o subproceso se debe solicitar por correo electrónico a la Dirección de Control Interno y Evaluación de Gestión el ajuste de la plantilla de Riesgos. </t>
        </r>
      </text>
    </comment>
    <comment ref="D8" authorId="0" shapeId="0" xr:uid="{00000000-0006-0000-0100-000009000000}">
      <text>
        <r>
          <rPr>
            <b/>
            <sz val="11"/>
            <color indexed="81"/>
            <rFont val="Humanst521 BT"/>
            <family val="2"/>
          </rPr>
          <t>CLASIFICACIÓN DEL RIESGO:</t>
        </r>
        <r>
          <rPr>
            <sz val="11"/>
            <color indexed="81"/>
            <rFont val="Humanst521 BT"/>
            <family val="2"/>
          </rPr>
          <t xml:space="preserve">
Representa las clases de riesgos que pueden presentarse. 
Elija de la lista desplegable, </t>
        </r>
        <r>
          <rPr>
            <b/>
            <sz val="11"/>
            <color indexed="81"/>
            <rFont val="Humanst521 BT"/>
            <family val="2"/>
          </rPr>
          <t>la opción más representativa</t>
        </r>
        <r>
          <rPr>
            <sz val="11"/>
            <color indexed="81"/>
            <rFont val="Humanst521 BT"/>
            <family val="2"/>
          </rPr>
          <t xml:space="preserve"> por cada uno de los riesgos que se identifiquen en este mapa. 
Hacer clic en el icono para conocer las características de los riesgos.</t>
        </r>
      </text>
    </comment>
    <comment ref="E8" authorId="0" shapeId="0" xr:uid="{00000000-0006-0000-0100-00000A000000}">
      <text>
        <r>
          <rPr>
            <b/>
            <sz val="11"/>
            <color indexed="81"/>
            <rFont val="Humanst521 BT"/>
            <family val="2"/>
          </rPr>
          <t>CONSECUTIVO:</t>
        </r>
        <r>
          <rPr>
            <sz val="11"/>
            <color indexed="81"/>
            <rFont val="Humanst521 BT"/>
            <family val="2"/>
          </rPr>
          <t xml:space="preserve">
Este número consecutivo se utiliza para identificar cada riesgo, empezando desde R1, R2….Rn. El cual debe seleccionarse de la lista desplegable.
En caso de identificación de un nuevo riesgo debe continuar el consecutivo, sin asignar codificación ya utilizada. </t>
        </r>
        <r>
          <rPr>
            <sz val="11"/>
            <color indexed="81"/>
            <rFont val="Tahoma"/>
            <family val="2"/>
          </rPr>
          <t xml:space="preserve">
</t>
        </r>
      </text>
    </comment>
    <comment ref="F8" authorId="0" shapeId="0" xr:uid="{00000000-0006-0000-0100-00000B000000}">
      <text>
        <r>
          <rPr>
            <b/>
            <sz val="11"/>
            <color indexed="81"/>
            <rFont val="Humanst521 BT"/>
            <family val="2"/>
          </rPr>
          <t>ACTIVIDAD DE RIESGO:</t>
        </r>
        <r>
          <rPr>
            <sz val="11"/>
            <color indexed="81"/>
            <rFont val="Humanst521 BT"/>
            <family val="2"/>
          </rPr>
          <t xml:space="preserve">
Actividades ejecutadas por el proceso o subproceso, donde existe evidencia o se tienen indicios de que pueden ocurrir eventos de riesgo y deben mantenerse bajo control, para asegurar que cumpla con el objetivo del proceso.
</t>
        </r>
        <r>
          <rPr>
            <b/>
            <sz val="11"/>
            <color indexed="81"/>
            <rFont val="Humanst521 BT"/>
            <family val="2"/>
          </rPr>
          <t>Nota</t>
        </r>
        <r>
          <rPr>
            <sz val="11"/>
            <color indexed="81"/>
            <rFont val="Humanst521 BT"/>
            <family val="2"/>
          </rPr>
          <t xml:space="preserve">: para el caso de riesgo fiscal se determinan los puntos de riesgos. </t>
        </r>
      </text>
    </comment>
    <comment ref="G8" authorId="0" shapeId="0" xr:uid="{00000000-0006-0000-0100-00000C000000}">
      <text>
        <r>
          <rPr>
            <b/>
            <sz val="11"/>
            <color indexed="81"/>
            <rFont val="Humanst521 BT"/>
            <family val="2"/>
          </rPr>
          <t>TIPO DE AFECTACIÓN:</t>
        </r>
        <r>
          <rPr>
            <sz val="11"/>
            <color indexed="81"/>
            <rFont val="Humanst521 BT"/>
            <family val="2"/>
          </rPr>
          <t xml:space="preserve">
Hace referencia al tipo de afectación que se puede presentar por la materialización del riesgo, puede ser de tipo Económico, Reputacional o los dos. 
Elija de la lista desplegable.</t>
        </r>
      </text>
    </comment>
    <comment ref="H8" authorId="0" shapeId="0" xr:uid="{00000000-0006-0000-0100-00000D000000}">
      <text>
        <r>
          <rPr>
            <b/>
            <sz val="11"/>
            <color indexed="81"/>
            <rFont val="Humanst521 BT"/>
            <family val="2"/>
          </rPr>
          <t>CONSECUENCIA:</t>
        </r>
        <r>
          <rPr>
            <sz val="11"/>
            <color indexed="81"/>
            <rFont val="Humanst521 BT"/>
            <family val="2"/>
          </rPr>
          <t xml:space="preserve">
Describa de forma general, cual es la consecuencia potencial que generaría la materialización del riesgo. 
Nota: para la identificación de las consecuencias</t>
        </r>
        <r>
          <rPr>
            <b/>
            <sz val="11"/>
            <color indexed="81"/>
            <rFont val="Humanst521 BT"/>
            <family val="2"/>
          </rPr>
          <t xml:space="preserve"> puede</t>
        </r>
        <r>
          <rPr>
            <sz val="11"/>
            <color indexed="81"/>
            <rFont val="Humanst521 BT"/>
            <family val="2"/>
          </rPr>
          <t xml:space="preserve"> tener en cuenta los ejemplos que se encuentran en la </t>
        </r>
        <r>
          <rPr>
            <b/>
            <sz val="11"/>
            <color indexed="81"/>
            <rFont val="Humanst521 BT"/>
            <family val="2"/>
          </rPr>
          <t xml:space="preserve">hoja 'Tipo y consecuencias' </t>
        </r>
        <r>
          <rPr>
            <sz val="11"/>
            <color indexed="81"/>
            <rFont val="Humanst521 BT"/>
            <family val="2"/>
          </rPr>
          <t>de este documento.</t>
        </r>
      </text>
    </comment>
    <comment ref="I8" authorId="0" shapeId="0" xr:uid="{00000000-0006-0000-0100-00000E000000}">
      <text>
        <r>
          <rPr>
            <b/>
            <sz val="11"/>
            <color indexed="81"/>
            <rFont val="Tahoma"/>
            <family val="2"/>
          </rPr>
          <t xml:space="preserve">Desviación en la actividad: 
</t>
        </r>
        <r>
          <rPr>
            <sz val="11"/>
            <color indexed="81"/>
            <rFont val="Humanst521 BT"/>
            <family val="2"/>
          </rPr>
          <t xml:space="preserve">Razones por las cuales se puede presentar el riesgo, origen del problema o posible incumplimiento de la actividad. </t>
        </r>
        <r>
          <rPr>
            <sz val="9"/>
            <color indexed="81"/>
            <rFont val="Tahoma"/>
            <family val="2"/>
          </rPr>
          <t xml:space="preserve">
</t>
        </r>
      </text>
    </comment>
    <comment ref="J8" authorId="0" shapeId="0" xr:uid="{00000000-0006-0000-0100-00000F000000}">
      <text>
        <r>
          <rPr>
            <b/>
            <sz val="11"/>
            <color indexed="81"/>
            <rFont val="Humanst521 BT"/>
            <family val="2"/>
          </rPr>
          <t>DESCRIPCIÓN DEL RIESGO:</t>
        </r>
        <r>
          <rPr>
            <sz val="11"/>
            <color indexed="81"/>
            <rFont val="Humanst521 BT"/>
            <family val="2"/>
          </rPr>
          <t xml:space="preserve">  
Posibilidad de que suceda algún evento que tendrá un impacto sobre los objetivos de la Institución, pudiendo entorpecer el desarrollo de sus funciones.
Para la </t>
        </r>
        <r>
          <rPr>
            <b/>
            <sz val="11"/>
            <color indexed="81"/>
            <rFont val="Humanst521 BT"/>
            <family val="2"/>
          </rPr>
          <t>descripción del riesgo</t>
        </r>
        <r>
          <rPr>
            <sz val="11"/>
            <color indexed="81"/>
            <rFont val="Humanst521 BT"/>
            <family val="2"/>
          </rPr>
          <t xml:space="preserve"> se debe contemplar la siguiente estructura= "Posibilidad de" + tipo de afectación + consecuencia  + desviación en la actividad de riesgo. Ejemplo: </t>
        </r>
        <r>
          <rPr>
            <i/>
            <sz val="11"/>
            <color indexed="81"/>
            <rFont val="Humanst521 BT"/>
            <family val="2"/>
          </rPr>
          <t>Posibilidad de afectación económica y reputacional, por investigaciones o sanciones penales debido a malversación, apropiación o destinación indebida de recursos públicos.</t>
        </r>
        <r>
          <rPr>
            <sz val="11"/>
            <color indexed="81"/>
            <rFont val="Humanst521 BT"/>
            <family val="2"/>
          </rPr>
          <t xml:space="preserve">
</t>
        </r>
        <r>
          <rPr>
            <b/>
            <sz val="11"/>
            <color indexed="81"/>
            <rFont val="Humanst521 BT"/>
            <family val="2"/>
          </rPr>
          <t>Nota:</t>
        </r>
        <r>
          <rPr>
            <sz val="11"/>
            <color indexed="81"/>
            <rFont val="Humanst521 BT"/>
            <family val="2"/>
          </rPr>
          <t xml:space="preserve">  Es importante tener en cuenta que todos los riesgos que puedan llegar a existir en el proceso, no se deben plasmar en este mapa, la escogencia o definición  de estos riesgos, depende de lo que al interior del proceso se considere qué son los riesgos </t>
        </r>
        <r>
          <rPr>
            <b/>
            <sz val="11"/>
            <color indexed="81"/>
            <rFont val="Humanst521 BT"/>
            <family val="2"/>
          </rPr>
          <t>MAS IMPORTANTES</t>
        </r>
        <r>
          <rPr>
            <sz val="11"/>
            <color indexed="81"/>
            <rFont val="Humanst521 BT"/>
            <family val="2"/>
          </rPr>
          <t xml:space="preserve"> que de llegar a materializarse, podrían truncar, obstaculizar, retrasar o afectar de alguna manera, el cumplimiento de los objetivos del proceso y por ende los objetivos institucionales.</t>
        </r>
      </text>
    </comment>
    <comment ref="K8" authorId="0" shapeId="0" xr:uid="{00000000-0006-0000-0100-000010000000}">
      <text>
        <r>
          <rPr>
            <b/>
            <sz val="11"/>
            <color indexed="81"/>
            <rFont val="Humanst521 BT"/>
            <family val="2"/>
          </rPr>
          <t>CAUSAS</t>
        </r>
        <r>
          <rPr>
            <sz val="11"/>
            <color indexed="81"/>
            <rFont val="Humanst521 BT"/>
            <family val="2"/>
          </rPr>
          <t xml:space="preserve">: 
Medios, circunstancias o situaciones generadores del riesgo.
Es esencial que las causas tengan </t>
        </r>
        <r>
          <rPr>
            <b/>
            <sz val="11"/>
            <color indexed="81"/>
            <rFont val="Humanst521 BT"/>
            <family val="2"/>
          </rPr>
          <t xml:space="preserve">relación directa </t>
        </r>
        <r>
          <rPr>
            <sz val="11"/>
            <color indexed="81"/>
            <rFont val="Humanst521 BT"/>
            <family val="2"/>
          </rPr>
          <t>con el evento de riesgo y se describa de forma clara, y así poder tener una descripción precisa del riesgo identificado.</t>
        </r>
      </text>
    </comment>
    <comment ref="L8" authorId="0" shapeId="0" xr:uid="{00000000-0006-0000-0100-000011000000}">
      <text>
        <r>
          <rPr>
            <b/>
            <sz val="11"/>
            <color indexed="81"/>
            <rFont val="Humanst521 BT"/>
            <family val="2"/>
          </rPr>
          <t xml:space="preserve">CONTEXTO ESTRATÉGICO:
</t>
        </r>
        <r>
          <rPr>
            <sz val="11"/>
            <color indexed="81"/>
            <rFont val="Humanst521 BT"/>
            <family val="2"/>
          </rPr>
          <t xml:space="preserve">Son las condiciones internas y del entorno, que pueden generar eventos que originan oportunidades o afectan negativamente el cumplimiento de la misión y objetivos de la Institución.
Hacer clic en el icono para conocer los factores internos y externos. </t>
        </r>
      </text>
    </comment>
    <comment ref="U8" authorId="0" shapeId="0" xr:uid="{00000000-0006-0000-0100-000012000000}">
      <text>
        <r>
          <rPr>
            <b/>
            <sz val="11"/>
            <color indexed="81"/>
            <rFont val="Humanst521 BT"/>
            <family val="2"/>
          </rPr>
          <t xml:space="preserve">EVALUACIÓN DEL RIESGO: 
</t>
        </r>
        <r>
          <rPr>
            <sz val="11"/>
            <color indexed="81"/>
            <rFont val="Humanst521 BT"/>
            <family val="2"/>
          </rPr>
          <t>Permite comparar los resultados de la calificación del riesgo, con los criterios definidos para establecer el grado de exposición de la Institución al mismo; de esta forma es posible distinguir entre los riesgos bajos, moderados, altos y extremos y poder fijar las prioridades de las medidas a tomar requeridas para su manejo.</t>
        </r>
      </text>
    </comment>
    <comment ref="W8" authorId="0" shapeId="0" xr:uid="{00000000-0006-0000-0100-000013000000}">
      <text>
        <r>
          <rPr>
            <b/>
            <sz val="11"/>
            <color indexed="81"/>
            <rFont val="Humanst521 BT"/>
            <family val="2"/>
          </rPr>
          <t>CONSECUTIVO DEL CONTROL:</t>
        </r>
        <r>
          <rPr>
            <sz val="11"/>
            <color indexed="81"/>
            <rFont val="Humanst521 BT"/>
            <family val="2"/>
          </rPr>
          <t xml:space="preserve">
Este número consecutivo se utiliza para identificar cada </t>
        </r>
        <r>
          <rPr>
            <b/>
            <sz val="11"/>
            <color indexed="81"/>
            <rFont val="Humanst521 BT"/>
            <family val="2"/>
          </rPr>
          <t>control</t>
        </r>
        <r>
          <rPr>
            <sz val="11"/>
            <color indexed="81"/>
            <rFont val="Humanst521 BT"/>
            <family val="2"/>
          </rPr>
          <t xml:space="preserve">, empezando desde C1, C2….Cn. El cual se debe elegir de la lista desplegable.
El control puede aplicar a </t>
        </r>
        <r>
          <rPr>
            <b/>
            <sz val="11"/>
            <color indexed="81"/>
            <rFont val="Humanst521 BT"/>
            <family val="2"/>
          </rPr>
          <t xml:space="preserve">varias causas </t>
        </r>
        <r>
          <rPr>
            <sz val="11"/>
            <color indexed="81"/>
            <rFont val="Humanst521 BT"/>
            <family val="2"/>
          </rPr>
          <t xml:space="preserve">de un </t>
        </r>
        <r>
          <rPr>
            <b/>
            <sz val="11"/>
            <color indexed="81"/>
            <rFont val="Humanst521 BT"/>
            <family val="2"/>
          </rPr>
          <t>mismo riesgo.</t>
        </r>
        <r>
          <rPr>
            <sz val="11"/>
            <color indexed="81"/>
            <rFont val="Humanst521 BT"/>
            <family val="2"/>
          </rPr>
          <t xml:space="preserve">
</t>
        </r>
        <r>
          <rPr>
            <b/>
            <sz val="11"/>
            <color indexed="81"/>
            <rFont val="Humanst521 BT"/>
            <family val="2"/>
          </rPr>
          <t xml:space="preserve">
</t>
        </r>
        <r>
          <rPr>
            <sz val="11"/>
            <color indexed="81"/>
            <rFont val="Humanst521 BT"/>
            <family val="2"/>
          </rPr>
          <t>En el caso que el control identificado aplique para</t>
        </r>
        <r>
          <rPr>
            <b/>
            <sz val="11"/>
            <color indexed="81"/>
            <rFont val="Humanst521 BT"/>
            <family val="2"/>
          </rPr>
          <t xml:space="preserve"> otro riesgo</t>
        </r>
        <r>
          <rPr>
            <sz val="11"/>
            <color indexed="81"/>
            <rFont val="Humanst521 BT"/>
            <family val="2"/>
          </rPr>
          <t xml:space="preserve">, se debe </t>
        </r>
        <r>
          <rPr>
            <b/>
            <sz val="11"/>
            <color indexed="81"/>
            <rFont val="Humanst521 BT"/>
            <family val="2"/>
          </rPr>
          <t>repetir el consecutiv</t>
        </r>
        <r>
          <rPr>
            <sz val="11"/>
            <color indexed="81"/>
            <rFont val="Humanst521 BT"/>
            <family val="2"/>
          </rPr>
          <t xml:space="preserve">o, la </t>
        </r>
        <r>
          <rPr>
            <b/>
            <sz val="11"/>
            <color indexed="81"/>
            <rFont val="Humanst521 BT"/>
            <family val="2"/>
          </rPr>
          <t xml:space="preserve">descripción del control </t>
        </r>
        <r>
          <rPr>
            <sz val="11"/>
            <color indexed="81"/>
            <rFont val="Humanst521 BT"/>
            <family val="2"/>
          </rPr>
          <t xml:space="preserve">y </t>
        </r>
        <r>
          <rPr>
            <b/>
            <sz val="11"/>
            <color indexed="81"/>
            <rFont val="Humanst521 BT"/>
            <family val="2"/>
          </rPr>
          <t>realizar</t>
        </r>
        <r>
          <rPr>
            <sz val="11"/>
            <color indexed="81"/>
            <rFont val="Humanst521 BT"/>
            <family val="2"/>
          </rPr>
          <t xml:space="preserve"> </t>
        </r>
        <r>
          <rPr>
            <b/>
            <sz val="11"/>
            <color indexed="81"/>
            <rFont val="Humanst521 BT"/>
            <family val="2"/>
          </rPr>
          <t>nuevamente la valoración del control.</t>
        </r>
      </text>
    </comment>
    <comment ref="X8" authorId="0" shapeId="0" xr:uid="{00000000-0006-0000-0100-000017000000}">
      <text>
        <r>
          <rPr>
            <b/>
            <sz val="11"/>
            <color indexed="81"/>
            <rFont val="Humanst521 BT"/>
            <family val="2"/>
          </rPr>
          <t>TIPOS DE CONTROL:</t>
        </r>
        <r>
          <rPr>
            <sz val="11"/>
            <color indexed="81"/>
            <rFont val="Humanst521 BT"/>
            <family val="2"/>
          </rPr>
          <t xml:space="preserve">
- </t>
        </r>
        <r>
          <rPr>
            <b/>
            <sz val="11"/>
            <color indexed="81"/>
            <rFont val="Humanst521 BT"/>
            <family val="2"/>
          </rPr>
          <t>Preventivo:</t>
        </r>
        <r>
          <rPr>
            <sz val="11"/>
            <color indexed="81"/>
            <rFont val="Humanst521 BT"/>
            <family val="2"/>
          </rPr>
          <t xml:space="preserve"> Aquellos que actúan para eliminar las causas del riesgo para prevenir su ocurrencia o materialización; su naturaleza está enfocada a atacar la </t>
        </r>
        <r>
          <rPr>
            <i/>
            <u/>
            <sz val="11"/>
            <color indexed="81"/>
            <rFont val="Humanst521 BT"/>
            <family val="2"/>
          </rPr>
          <t>probabilidad</t>
        </r>
        <r>
          <rPr>
            <sz val="11"/>
            <color indexed="81"/>
            <rFont val="Humanst521 BT"/>
            <family val="2"/>
          </rPr>
          <t xml:space="preserve">. 
- </t>
        </r>
        <r>
          <rPr>
            <b/>
            <sz val="11"/>
            <color indexed="81"/>
            <rFont val="Humanst521 BT"/>
            <family val="2"/>
          </rPr>
          <t>Detectivo</t>
        </r>
        <r>
          <rPr>
            <sz val="11"/>
            <color indexed="81"/>
            <rFont val="Humanst521 BT"/>
            <family val="2"/>
          </rPr>
          <t xml:space="preserve">: Aquellos que registran un evento después que se presenta; sirve para descubrir resultados no previstos, desviaciones al proceso o alertar sobre la presencia de un riesgo. Aportan en el tema de trazabilidad; su naturaleza está enfocada a atacar la </t>
        </r>
        <r>
          <rPr>
            <i/>
            <u/>
            <sz val="11"/>
            <color indexed="81"/>
            <rFont val="Humanst521 BT"/>
            <family val="2"/>
          </rPr>
          <t>probabilidad.</t>
        </r>
        <r>
          <rPr>
            <sz val="11"/>
            <color indexed="81"/>
            <rFont val="Humanst521 BT"/>
            <family val="2"/>
          </rPr>
          <t xml:space="preserve">
 -</t>
        </r>
        <r>
          <rPr>
            <b/>
            <sz val="11"/>
            <color indexed="81"/>
            <rFont val="Humanst521 BT"/>
            <family val="2"/>
          </rPr>
          <t>Correctivo:</t>
        </r>
        <r>
          <rPr>
            <sz val="11"/>
            <color indexed="81"/>
            <rFont val="Humanst521 BT"/>
            <family val="2"/>
          </rPr>
          <t xml:space="preserve"> Aquellos que permiten el restablecimiento de la actividad, después de ser detectado un evento no deseable. Estos no evitan que un evento suceda, pero permiten enfrentar la situación una vez se ha presentado; su naturaleza está enfocada a disminuir el</t>
        </r>
        <r>
          <rPr>
            <i/>
            <u/>
            <sz val="11"/>
            <color indexed="81"/>
            <rFont val="Humanst521 BT"/>
            <family val="2"/>
          </rPr>
          <t xml:space="preserve"> impacto. 
</t>
        </r>
        <r>
          <rPr>
            <sz val="11"/>
            <color indexed="81"/>
            <rFont val="Humanst521 BT"/>
            <family val="2"/>
          </rPr>
          <t xml:space="preserve">Hacer clic en el icono para ampliar la información. </t>
        </r>
      </text>
    </comment>
    <comment ref="Z8" authorId="0" shapeId="0" xr:uid="{00000000-0006-0000-0100-000018000000}">
      <text>
        <r>
          <rPr>
            <b/>
            <sz val="11"/>
            <color indexed="81"/>
            <rFont val="Humanst521 BT"/>
            <family val="2"/>
          </rPr>
          <t>IMPLEMENTACIÓN:
- Automático:</t>
        </r>
        <r>
          <rPr>
            <sz val="11"/>
            <color indexed="81"/>
            <rFont val="Humanst521 BT"/>
            <family val="2"/>
          </rPr>
          <t xml:space="preserve"> controles que implican actividades de procesamiento o validación de información que se ejecutan por un sistema y/o aplicativo de manera automática sin la intervención de personas para su realización.
</t>
        </r>
        <r>
          <rPr>
            <b/>
            <sz val="11"/>
            <color indexed="81"/>
            <rFont val="Humanst521 BT"/>
            <family val="2"/>
          </rPr>
          <t>- Manual:</t>
        </r>
        <r>
          <rPr>
            <sz val="11"/>
            <color indexed="81"/>
            <rFont val="Humanst521 BT"/>
            <family val="2"/>
          </rPr>
          <t xml:space="preserve"> controles que son ejecutados por una persona, tiene implícito el error humano.</t>
        </r>
      </text>
    </comment>
    <comment ref="AA8" authorId="0" shapeId="0" xr:uid="{00000000-0006-0000-0100-000019000000}">
      <text>
        <r>
          <rPr>
            <sz val="9"/>
            <color indexed="81"/>
            <rFont val="Tahoma"/>
            <family val="2"/>
          </rPr>
          <t xml:space="preserve">Este valor se obtiene del tipo de control y de la implementación que se encuentran en la hoja de valoración del control </t>
        </r>
      </text>
    </comment>
    <comment ref="AC8" authorId="1" shapeId="0" xr:uid="{00000000-0006-0000-0100-00001A000000}">
      <text>
        <r>
          <rPr>
            <b/>
            <sz val="11"/>
            <color indexed="81"/>
            <rFont val="Humanst521 BT"/>
            <family val="2"/>
          </rPr>
          <t xml:space="preserve">DOCUMENTACIÓN: 
- Documentado: </t>
        </r>
        <r>
          <rPr>
            <sz val="11"/>
            <color indexed="81"/>
            <rFont val="Humanst521 BT"/>
            <family val="2"/>
          </rPr>
          <t xml:space="preserve">controles que están documentados en el proceso, ya sea en manuales, procedimientos, guías o cualquier otro documento propio del proceso. 
</t>
        </r>
        <r>
          <rPr>
            <b/>
            <sz val="11"/>
            <color indexed="81"/>
            <rFont val="Humanst521 BT"/>
            <family val="2"/>
          </rPr>
          <t xml:space="preserve">- Sin documentar: </t>
        </r>
        <r>
          <rPr>
            <sz val="11"/>
            <color indexed="81"/>
            <rFont val="Humanst521 BT"/>
            <family val="2"/>
          </rPr>
          <t>controles que pese a que se ejecutan en el proceso no se encuentran documentados en ningún documento propio del proceso.</t>
        </r>
        <r>
          <rPr>
            <sz val="9"/>
            <color indexed="81"/>
            <rFont val="Tahoma"/>
            <family val="2"/>
          </rPr>
          <t xml:space="preserve">
</t>
        </r>
      </text>
    </comment>
    <comment ref="AD8" authorId="0" shapeId="0" xr:uid="{00000000-0006-0000-0100-00001B000000}">
      <text>
        <r>
          <rPr>
            <b/>
            <sz val="11"/>
            <color indexed="81"/>
            <rFont val="Humanst521 BT"/>
            <family val="2"/>
          </rPr>
          <t>FRECUENCIA/ PERIODICIDAD:</t>
        </r>
        <r>
          <rPr>
            <sz val="11"/>
            <color indexed="81"/>
            <rFont val="Humanst521 BT"/>
            <family val="2"/>
          </rPr>
          <t xml:space="preserve">
Establezca la frecuencia con la que realiza el control durante la vigencia:
En el caso que las evidencias tengan diferentes frecuencias, se deberá seleccionar aquella de menor periodicidad. </t>
        </r>
      </text>
    </comment>
    <comment ref="AE8" authorId="1" shapeId="0" xr:uid="{00000000-0006-0000-0100-00001C000000}">
      <text>
        <r>
          <rPr>
            <b/>
            <sz val="11"/>
            <color indexed="81"/>
            <rFont val="Humanst521 BT"/>
            <family val="2"/>
          </rPr>
          <t xml:space="preserve">EVIDENCIA:
- Con registro:  </t>
        </r>
        <r>
          <rPr>
            <sz val="11"/>
            <color indexed="81"/>
            <rFont val="Humanst521 BT"/>
            <family val="2"/>
          </rPr>
          <t xml:space="preserve">El control deja un registro permite evidencia la ejecución del control.
- </t>
        </r>
        <r>
          <rPr>
            <b/>
            <sz val="11"/>
            <color indexed="81"/>
            <rFont val="Humanst521 BT"/>
            <family val="2"/>
          </rPr>
          <t xml:space="preserve">Sin registro: </t>
        </r>
        <r>
          <rPr>
            <sz val="11"/>
            <color indexed="81"/>
            <rFont val="Humanst521 BT"/>
            <family val="2"/>
          </rPr>
          <t>El control no deja registro de la ejecución del control.</t>
        </r>
      </text>
    </comment>
    <comment ref="AM8" authorId="1" shapeId="0" xr:uid="{C154CD29-B382-4990-9E57-5EA910FC5D96}">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AP8" authorId="1" shapeId="0" xr:uid="{00000000-0006-0000-0100-00001D000000}">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L9" authorId="0" shapeId="0" xr:uid="{00000000-0006-0000-0100-00001E000000}">
      <text>
        <r>
          <rPr>
            <b/>
            <sz val="11"/>
            <color indexed="81"/>
            <rFont val="Humanst521 BT"/>
            <family val="2"/>
          </rPr>
          <t xml:space="preserve">FACTORES EXTERNOS: </t>
        </r>
        <r>
          <rPr>
            <sz val="11"/>
            <color indexed="81"/>
            <rFont val="Humanst521 BT"/>
            <family val="2"/>
          </rPr>
          <t xml:space="preserve">
Elija de la lista desplegable el tipo de factor </t>
        </r>
        <r>
          <rPr>
            <b/>
            <sz val="11"/>
            <color indexed="81"/>
            <rFont val="Humanst521 BT"/>
            <family val="2"/>
          </rPr>
          <t>principal</t>
        </r>
        <r>
          <rPr>
            <sz val="11"/>
            <color indexed="81"/>
            <rFont val="Humanst521 BT"/>
            <family val="2"/>
          </rPr>
          <t xml:space="preserve"> que esté relacionado con las causas y con la generación del riesgo que identificado.
</t>
        </r>
      </text>
    </comment>
    <comment ref="M9" authorId="0" shapeId="0" xr:uid="{00000000-0006-0000-0100-00001F000000}">
      <text>
        <r>
          <rPr>
            <b/>
            <sz val="11"/>
            <color indexed="81"/>
            <rFont val="Humanst521 BT"/>
            <family val="2"/>
          </rPr>
          <t xml:space="preserve">FACTORES INTERNOS: </t>
        </r>
        <r>
          <rPr>
            <sz val="11"/>
            <color indexed="81"/>
            <rFont val="Humanst521 BT"/>
            <family val="2"/>
          </rPr>
          <t xml:space="preserve">
Elija de la lista desplegable el tipo de factor</t>
        </r>
        <r>
          <rPr>
            <b/>
            <sz val="11"/>
            <color indexed="81"/>
            <rFont val="Humanst521 BT"/>
            <family val="2"/>
          </rPr>
          <t xml:space="preserve"> principal</t>
        </r>
        <r>
          <rPr>
            <sz val="11"/>
            <color indexed="81"/>
            <rFont val="Humanst521 BT"/>
            <family val="2"/>
          </rPr>
          <t xml:space="preserve"> que esté relacionado con las causas y con la generación del riesgo identificado.
</t>
        </r>
        <r>
          <rPr>
            <b/>
            <sz val="11"/>
            <color indexed="81"/>
            <rFont val="Humanst521 BT"/>
            <family val="2"/>
          </rPr>
          <t>Nota:</t>
        </r>
        <r>
          <rPr>
            <sz val="11"/>
            <color indexed="81"/>
            <rFont val="Humanst521 BT"/>
            <family val="2"/>
          </rPr>
          <t xml:space="preserve"> Todos los factores internos pueden aplicar para los riesgos de corrupción.</t>
        </r>
      </text>
    </comment>
    <comment ref="N9" authorId="0" shapeId="0" xr:uid="{00000000-0006-0000-0100-000020000000}">
      <text>
        <r>
          <rPr>
            <b/>
            <sz val="11"/>
            <color indexed="81"/>
            <rFont val="Humanst521 BT"/>
            <family val="2"/>
          </rPr>
          <t>FACTORES DEL PROCESO:</t>
        </r>
        <r>
          <rPr>
            <sz val="11"/>
            <color indexed="81"/>
            <rFont val="Humanst521 BT"/>
            <family val="2"/>
          </rPr>
          <t xml:space="preserve">
Elija de la lista desplegable el tipo de factor que esté relacionado con las causas y con la generación del riesgo identificado.
Son los </t>
        </r>
        <r>
          <rPr>
            <b/>
            <sz val="11"/>
            <color indexed="81"/>
            <rFont val="Humanst521 BT"/>
            <family val="2"/>
          </rPr>
          <t>factores característicos o aspectos esenciales del proceso</t>
        </r>
        <r>
          <rPr>
            <sz val="11"/>
            <color indexed="81"/>
            <rFont val="Humanst521 BT"/>
            <family val="2"/>
          </rPr>
          <t xml:space="preserve"> y sus interrelaciones.</t>
        </r>
      </text>
    </comment>
    <comment ref="O9" authorId="0" shapeId="0" xr:uid="{00000000-0006-0000-0100-000021000000}">
      <text>
        <r>
          <rPr>
            <b/>
            <sz val="9"/>
            <color indexed="81"/>
            <rFont val="Tahoma"/>
            <family val="2"/>
          </rPr>
          <t>FRECUENCIA</t>
        </r>
        <r>
          <rPr>
            <sz val="9"/>
            <color indexed="81"/>
            <rFont val="Tahoma"/>
            <family val="2"/>
          </rPr>
          <t xml:space="preserve">: 
Digitar el </t>
        </r>
        <r>
          <rPr>
            <b/>
            <sz val="9"/>
            <color indexed="81"/>
            <rFont val="Tahoma"/>
            <family val="2"/>
          </rPr>
          <t>número</t>
        </r>
        <r>
          <rPr>
            <sz val="9"/>
            <color indexed="81"/>
            <rFont val="Tahoma"/>
            <family val="2"/>
          </rPr>
          <t xml:space="preserve"> de veces en las que se presenta al año.
</t>
        </r>
        <r>
          <rPr>
            <b/>
            <sz val="9"/>
            <color indexed="81"/>
            <rFont val="Tahoma"/>
            <family val="2"/>
          </rPr>
          <t>MUY ALT</t>
        </r>
        <r>
          <rPr>
            <sz val="9"/>
            <color indexed="81"/>
            <rFont val="Tahoma"/>
            <family val="2"/>
          </rPr>
          <t xml:space="preserve">A: El proceso, actividad o situación que conlleva al riesgo se realiza 240 o más veces al año (se realiza 1 vez al día o más)
</t>
        </r>
        <r>
          <rPr>
            <b/>
            <sz val="9"/>
            <color indexed="81"/>
            <rFont val="Tahoma"/>
            <family val="2"/>
          </rPr>
          <t>ALTA</t>
        </r>
        <r>
          <rPr>
            <sz val="9"/>
            <color indexed="81"/>
            <rFont val="Tahoma"/>
            <family val="2"/>
          </rPr>
          <t xml:space="preserve">: El proceso, actividad o situación que conlleva al riesgo se realiza más de 48 y menos de 240 veces al año (se realiza 2 a 5 veces a la semana)
</t>
        </r>
        <r>
          <rPr>
            <b/>
            <sz val="9"/>
            <color indexed="81"/>
            <rFont val="Tahoma"/>
            <family val="2"/>
          </rPr>
          <t>MEDIA</t>
        </r>
        <r>
          <rPr>
            <sz val="9"/>
            <color indexed="81"/>
            <rFont val="Tahoma"/>
            <family val="2"/>
          </rPr>
          <t xml:space="preserve">: El proceso, actividad o situación que conlleva al riesgo se realiza de 12 a 48 veces al año (se realiza 1 a 4 veces al mes)
</t>
        </r>
        <r>
          <rPr>
            <b/>
            <sz val="9"/>
            <color indexed="81"/>
            <rFont val="Tahoma"/>
            <family val="2"/>
          </rPr>
          <t>BAJA</t>
        </r>
        <r>
          <rPr>
            <sz val="9"/>
            <color indexed="81"/>
            <rFont val="Tahoma"/>
            <family val="2"/>
          </rPr>
          <t xml:space="preserve">: El proceso, actividad o situación que conlleva al riesgo se realiza más de 2 y menos de 12 veces al año
</t>
        </r>
        <r>
          <rPr>
            <b/>
            <sz val="9"/>
            <color indexed="81"/>
            <rFont val="Tahoma"/>
            <family val="2"/>
          </rPr>
          <t>MUY BAJA</t>
        </r>
        <r>
          <rPr>
            <sz val="9"/>
            <color indexed="81"/>
            <rFont val="Tahoma"/>
            <family val="2"/>
          </rPr>
          <t xml:space="preserve">: El proceso, actividad o situación que conlleva al riesgo se realiza máximo 2 veces al año
</t>
        </r>
      </text>
    </comment>
    <comment ref="P9" authorId="0" shapeId="0" xr:uid="{00000000-0006-0000-0100-000022000000}">
      <text>
        <r>
          <rPr>
            <b/>
            <sz val="11"/>
            <color indexed="81"/>
            <rFont val="Humanst521 BT"/>
            <family val="2"/>
          </rPr>
          <t xml:space="preserve">PROBABILIDAD:
</t>
        </r>
        <r>
          <rPr>
            <sz val="11"/>
            <color indexed="81"/>
            <rFont val="Humanst521 BT"/>
            <family val="2"/>
          </rPr>
          <t>Para mayor información se puede consultar la TABLA DE PROBABILIDAD.
Dar clic en el icono para ver la Tabla.</t>
        </r>
      </text>
    </comment>
    <comment ref="Q9" authorId="0" shapeId="0" xr:uid="{00000000-0006-0000-0100-000023000000}">
      <text>
        <r>
          <rPr>
            <b/>
            <sz val="9"/>
            <color indexed="81"/>
            <rFont val="Tahoma"/>
            <family val="2"/>
          </rPr>
          <t xml:space="preserve">IMPACTO:
</t>
        </r>
        <r>
          <rPr>
            <sz val="9"/>
            <color indexed="81"/>
            <rFont val="Tahoma"/>
            <family val="2"/>
          </rPr>
          <t>Elija de la lista desplegable el nivel de impacto para el riesgo según corresponda de acuerdo con la descripción ubicada en la TABLA DE IMPACTO.
Hacer clic en el icono para ver la Tabla.</t>
        </r>
      </text>
    </comment>
    <comment ref="AR9" authorId="0" shapeId="0" xr:uid="{00000000-0006-0000-0100-000024000000}">
      <text>
        <r>
          <rPr>
            <b/>
            <sz val="11"/>
            <color indexed="81"/>
            <rFont val="Humanst521 BT"/>
            <family val="2"/>
          </rPr>
          <t>DESCRIPCIÓN DE LA ACCIÓN:</t>
        </r>
        <r>
          <rPr>
            <sz val="11"/>
            <color indexed="81"/>
            <rFont val="Humanst521 BT"/>
            <family val="2"/>
          </rPr>
          <t xml:space="preserve">
Describa de forma clara las acciones que emprenderá el proceso para hacer frente a los riesgos que se ubican en las zonas MODERADA, ALTA y EXTREMA del riesgo residual.  
La redacción debe iniciar en verbo en infinitivo.
</t>
        </r>
      </text>
    </comment>
    <comment ref="AS9" authorId="2" shapeId="0" xr:uid="{00000000-0006-0000-0100-000025000000}">
      <text>
        <r>
          <rPr>
            <b/>
            <sz val="11"/>
            <color indexed="81"/>
            <rFont val="Humanst521 BT"/>
            <family val="2"/>
          </rPr>
          <t>PRODUCTO / ENTREGABLE:</t>
        </r>
        <r>
          <rPr>
            <sz val="11"/>
            <color indexed="81"/>
            <rFont val="Humanst521 BT"/>
            <family val="2"/>
          </rPr>
          <t xml:space="preserve">
Hace referencia al </t>
        </r>
        <r>
          <rPr>
            <b/>
            <sz val="11"/>
            <color indexed="81"/>
            <rFont val="Humanst521 BT"/>
            <family val="2"/>
          </rPr>
          <t>resultado</t>
        </r>
        <r>
          <rPr>
            <sz val="11"/>
            <color indexed="81"/>
            <rFont val="Humanst521 BT"/>
            <family val="2"/>
          </rPr>
          <t xml:space="preserve"> esperado frente a las acciones planteadas. Puede ser cuantitativo o cualitativo.</t>
        </r>
        <r>
          <rPr>
            <sz val="9"/>
            <color indexed="81"/>
            <rFont val="Tahoma"/>
            <family val="2"/>
          </rPr>
          <t xml:space="preserve">
</t>
        </r>
      </text>
    </comment>
    <comment ref="AW9" authorId="0" shapeId="0" xr:uid="{00000000-0006-0000-0100-000026000000}">
      <text>
        <r>
          <rPr>
            <b/>
            <sz val="11"/>
            <color indexed="81"/>
            <rFont val="Humanst521 BT"/>
            <family val="2"/>
          </rPr>
          <t>% DE AVANCE DE LA ACCIÓN:</t>
        </r>
        <r>
          <rPr>
            <sz val="11"/>
            <color indexed="81"/>
            <rFont val="Humanst521 BT"/>
            <family val="2"/>
          </rPr>
          <t xml:space="preserve">
Indicar el porcentaje de avance del cumplimiento de la acción, tener en cuenta que el porcentaje depende del producto/entregable.</t>
        </r>
      </text>
    </comment>
    <comment ref="AX9" authorId="0" shapeId="0" xr:uid="{00000000-0006-0000-0100-000027000000}">
      <text>
        <r>
          <rPr>
            <b/>
            <sz val="11"/>
            <color indexed="81"/>
            <rFont val="Humanst521 BT"/>
            <family val="2"/>
          </rPr>
          <t>DESCRIPCIÓN DEL AVANCE:</t>
        </r>
        <r>
          <rPr>
            <sz val="11"/>
            <color indexed="81"/>
            <rFont val="Humanst521 BT"/>
            <family val="2"/>
          </rPr>
          <t xml:space="preserve">
Describir claramente y de manera detallada el avance de cada una de las acciones formuladas, relacionando las evidencias respectivas. 
Puede contener: Fecha, número de acta, número de asistentes, nombre completo del registro, quien lo ejecutó (cargo), entre otros. </t>
        </r>
        <r>
          <rPr>
            <sz val="9"/>
            <color indexed="81"/>
            <rFont val="Tahoma"/>
            <family val="2"/>
          </rPr>
          <t xml:space="preserve">
</t>
        </r>
      </text>
    </comment>
    <comment ref="AY9" authorId="0" shapeId="0" xr:uid="{00000000-0006-0000-0100-000028000000}">
      <text>
        <r>
          <rPr>
            <b/>
            <sz val="9"/>
            <color indexed="81"/>
            <rFont val="Tahoma"/>
            <family val="2"/>
          </rPr>
          <t>EVIDENCIA DEL AVANCE DE LAS ACCIONES:</t>
        </r>
        <r>
          <rPr>
            <sz val="9"/>
            <color indexed="81"/>
            <rFont val="Tahoma"/>
            <family val="2"/>
          </rPr>
          <t xml:space="preserve">
Relacionar las evidencias que permiten verificar el porcentaje de avance de las acciones. 
</t>
        </r>
      </text>
    </comment>
    <comment ref="AZ9" authorId="0" shapeId="0" xr:uid="{00000000-0006-0000-0100-000029000000}">
      <text>
        <r>
          <rPr>
            <b/>
            <sz val="11"/>
            <color indexed="81"/>
            <rFont val="Humanst521 BT"/>
            <family val="2"/>
          </rPr>
          <t>MATERIALIZACIÓN DEL RIESGO:</t>
        </r>
        <r>
          <rPr>
            <sz val="11"/>
            <color indexed="81"/>
            <rFont val="Humanst521 BT"/>
            <family val="2"/>
          </rPr>
          <t xml:space="preserve">
En el caso que haya evidencia de materialización del riesgo seleccione Si, de lo contrario seleccione No.
</t>
        </r>
      </text>
    </comment>
    <comment ref="BA9" authorId="0" shapeId="0" xr:uid="{00000000-0006-0000-0100-00002A000000}">
      <text>
        <r>
          <rPr>
            <b/>
            <sz val="11"/>
            <color indexed="81"/>
            <rFont val="Humanst521 BT"/>
            <family val="2"/>
          </rPr>
          <t>DESCRIPCIÓN DE LA MATERIALIZACIÓN:</t>
        </r>
        <r>
          <rPr>
            <sz val="11"/>
            <color indexed="81"/>
            <rFont val="Humanst521 BT"/>
            <family val="2"/>
          </rPr>
          <t xml:space="preserve">
Describa de manera clara y detallada como se presentó la materialización del riesgo.</t>
        </r>
      </text>
    </comment>
    <comment ref="BB9" authorId="0" shapeId="0" xr:uid="{00000000-0006-0000-0100-00002B000000}">
      <text>
        <r>
          <rPr>
            <b/>
            <sz val="11"/>
            <color indexed="81"/>
            <rFont val="Humanst521 BT"/>
            <family val="2"/>
          </rPr>
          <t>ACCIONES FRENTE A LA MATERIALIZACIÓN:</t>
        </r>
        <r>
          <rPr>
            <sz val="11"/>
            <color indexed="81"/>
            <rFont val="Humanst521 BT"/>
            <family val="2"/>
          </rPr>
          <t xml:space="preserve">
Relacione las actividades, </t>
        </r>
        <r>
          <rPr>
            <b/>
            <sz val="11"/>
            <color indexed="81"/>
            <rFont val="Humanst521 BT"/>
            <family val="2"/>
          </rPr>
          <t xml:space="preserve">acciones correctivas </t>
        </r>
        <r>
          <rPr>
            <sz val="11"/>
            <color indexed="81"/>
            <rFont val="Humanst521 BT"/>
            <family val="2"/>
          </rPr>
          <t xml:space="preserve">(descripción y número) o </t>
        </r>
        <r>
          <rPr>
            <b/>
            <sz val="11"/>
            <color indexed="81"/>
            <rFont val="Humanst521 BT"/>
            <family val="2"/>
          </rPr>
          <t>de cambio</t>
        </r>
        <r>
          <rPr>
            <sz val="11"/>
            <color indexed="81"/>
            <rFont val="Humanst521 BT"/>
            <family val="2"/>
          </rPr>
          <t xml:space="preserve"> (descripción y número) que se hayan formulado para mitigar los efectos de la materialización del riesgo. 
</t>
        </r>
        <r>
          <rPr>
            <b/>
            <sz val="11"/>
            <color indexed="81"/>
            <rFont val="Humanst521 BT"/>
            <family val="2"/>
          </rPr>
          <t xml:space="preserve">Nota: </t>
        </r>
        <r>
          <rPr>
            <sz val="11"/>
            <color indexed="81"/>
            <rFont val="Humanst521 BT"/>
            <family val="2"/>
          </rPr>
          <t xml:space="preserve">Siempre que se materialice un riesgo se deben formular acciones ya sea para fortalecer los controles o para crear nuevos controles. </t>
        </r>
      </text>
    </comment>
    <comment ref="BC9" authorId="0" shapeId="0" xr:uid="{00000000-0006-0000-0100-00002C000000}">
      <text>
        <r>
          <rPr>
            <b/>
            <sz val="11"/>
            <color indexed="81"/>
            <rFont val="Humanst521 BT"/>
            <family val="2"/>
          </rPr>
          <t>DESCRIPCIÓN DE CAMBIOS DEL RIESGO:</t>
        </r>
        <r>
          <rPr>
            <sz val="11"/>
            <color indexed="81"/>
            <rFont val="Humanst521 BT"/>
            <family val="2"/>
          </rPr>
          <t xml:space="preserve">
Describe los cambios realizados a los riesgos identificados por los procesos en cuanto a: causas, consecuencias, identificación de riesgo, controles, frecuencia, para su actualización.
Lo anterior permite mantener la trazabilidad de los cambios de cada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8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9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L4" authorId="0" shapeId="0" xr:uid="{00000000-0006-0000-0B00-000001000000}">
      <text>
        <r>
          <rPr>
            <b/>
            <sz val="9"/>
            <color indexed="81"/>
            <rFont val="Tahoma"/>
            <family val="2"/>
          </rPr>
          <t>- Automático: controles que implican actividades de procesamiento o validación de información que se ejecutan por un sistema y/o aplicativo de manera automática sin la intervención de personas para su realización.</t>
        </r>
      </text>
    </comment>
    <comment ref="M4" authorId="0" shapeId="0" xr:uid="{00000000-0006-0000-0B00-000002000000}">
      <text>
        <r>
          <rPr>
            <b/>
            <sz val="9"/>
            <color indexed="81"/>
            <rFont val="Tahoma"/>
            <family val="2"/>
          </rPr>
          <t>Manual: controles que son ejecutados por una persona, tiene implícito el error humano.</t>
        </r>
        <r>
          <rPr>
            <sz val="9"/>
            <color indexed="81"/>
            <rFont val="Tahoma"/>
            <family val="2"/>
          </rPr>
          <t xml:space="preserve">
</t>
        </r>
      </text>
    </comment>
    <comment ref="U7" authorId="0" shapeId="0" xr:uid="{00000000-0006-0000-0B00-000003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H65" authorId="0" shapeId="0" xr:uid="{00000000-0006-0000-0D00-000001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<sst xmlns="http://schemas.openxmlformats.org/spreadsheetml/2006/main" count="1568" uniqueCount="964">
  <si>
    <t>PROCESO SEGUIMIENTO INSTITUCIONAL</t>
  </si>
  <si>
    <t>Código: FSE.18</t>
  </si>
  <si>
    <t>MAPA DE RIESGOS</t>
  </si>
  <si>
    <t>Versión: 03</t>
  </si>
  <si>
    <r>
      <t xml:space="preserve">El Mapa de Riesgos está conformado por el instructivo, la Matriz de Riesgos, el Mapa de Calor y el Control de Cambios. 
Todas las hojas de cálculo contenidas en este documento hacen parte integral de la metodología definida por la Institución para la Administración de Riesgos, junto con lo establecido en el </t>
    </r>
    <r>
      <rPr>
        <b/>
        <sz val="11"/>
        <color theme="1"/>
        <rFont val="Humanst521 BT"/>
        <family val="2"/>
      </rPr>
      <t xml:space="preserve">Manual para la Administración del Riesgo MSE.01. </t>
    </r>
  </si>
  <si>
    <t>INSTRUCCIONES DE DILIGENCIAMIENTO</t>
  </si>
  <si>
    <t>Diligenciar la matriz de riesgos revisando los comentarios explicativos ubicados en los títulos de cada columna; en los campos con listas desplegables seleccionar la opción que corresponda al riesgo analizado y tener en cuenta que las celdas sombreadas se generan o se calculan de forma automática.</t>
  </si>
  <si>
    <t>Matriz de Riesgos'!A1</t>
  </si>
  <si>
    <t xml:space="preserve">Una vez se han identificado los riesgos asociados al proceso, automáticamente se visualizará el consecutivo (Rn) en la casilla correspondiente a la zona de riesgo, primero del RIESGO INHERENTE y luego en el RIESGO RESIDUAL. </t>
  </si>
  <si>
    <t>Cada casilla presenta comentarios e hipervínculos que direccionan a otras hojas que contienen información para orientar el diligenciamiento del formato.</t>
  </si>
  <si>
    <t xml:space="preserve">No se deben modificar fórmulas, ni incorporar o eliminar filas o columnas. </t>
  </si>
  <si>
    <t xml:space="preserve">Al diligenciar la matriz de riesgos no usar siglas, escribir el nombre completo del concepto al que se hace referencia. </t>
  </si>
  <si>
    <r>
      <t xml:space="preserve">En las siguientes hojas encontrará contenido ampliado de los diferentes conceptos que se desarrollan en la Matriz de Riesgos y en el Mapa de Calor, y hacen parte integral de la metodología, esta información le permitirá diligenciar con mayor claridad cada uno de los campos requeridos. </t>
    </r>
    <r>
      <rPr>
        <i/>
        <sz val="11"/>
        <color theme="1"/>
        <rFont val="Humanst521 BT"/>
        <family val="2"/>
      </rPr>
      <t xml:space="preserve">(Haga clic en cada botón) </t>
    </r>
  </si>
  <si>
    <t xml:space="preserve">ETAPA I  </t>
  </si>
  <si>
    <t>ETAPA II</t>
  </si>
  <si>
    <t>ETAPA III</t>
  </si>
  <si>
    <t>ETAPA IV</t>
  </si>
  <si>
    <t>ETAPA V</t>
  </si>
  <si>
    <t>ETAPA VI</t>
  </si>
  <si>
    <t xml:space="preserve"> IDENTIFICACIÓN DEL RIESGO</t>
  </si>
  <si>
    <t xml:space="preserve">ANÁLISIS DEL RIESGO INHERENTE </t>
  </si>
  <si>
    <t>VALORACIÓN DE CONTROLES</t>
  </si>
  <si>
    <t xml:space="preserve">ANÁLISIS DE RIESGO RESIDUAL </t>
  </si>
  <si>
    <t>PLAN DE TRATAMIENTO DEL RIESGO RESIDUAL</t>
  </si>
  <si>
    <t xml:space="preserve">MONITOREO Y REVISIÓN POR PARTE DEL LÍDER DEL PROCESO </t>
  </si>
  <si>
    <t xml:space="preserve">IDENTIFICACIÓN DE CONTROLES </t>
  </si>
  <si>
    <t>ATRIBUTOS</t>
  </si>
  <si>
    <t xml:space="preserve">EFECTO DEL CONTROL </t>
  </si>
  <si>
    <t>ACCIONES</t>
  </si>
  <si>
    <t xml:space="preserve">CUMPLIMIENTO DEL PLAN DE ACCIÓN </t>
  </si>
  <si>
    <t xml:space="preserve">SEGUIMIENTO A LA MATERIALIZACIÓN DEL RIESGO </t>
  </si>
  <si>
    <t xml:space="preserve">PROCESO / SUBPROCESO </t>
  </si>
  <si>
    <t>OBJETIVO DEL PROCESO O SUBPROCESO</t>
  </si>
  <si>
    <t>CLASIFICACIÓN 
DEL RIESGO</t>
  </si>
  <si>
    <t>CONSECUTIVO DEL RIESGO</t>
  </si>
  <si>
    <t>ACTIVIDAD DE RIESGO</t>
  </si>
  <si>
    <t>TIPO DE AFECTACIÓN</t>
  </si>
  <si>
    <t>CONSECUENCIA</t>
  </si>
  <si>
    <t xml:space="preserve">DESVIACIÓN EN LA ACTIVIDAD DE RIESGO </t>
  </si>
  <si>
    <t>DESCRIPCIÓN DEL RIESGO</t>
  </si>
  <si>
    <t>CAUSAS</t>
  </si>
  <si>
    <t>CONTEXTO ESTRATÉGICO</t>
  </si>
  <si>
    <t>CALIFICACIÓN DEL RIESGO</t>
  </si>
  <si>
    <t>EVALUACIÓN DEL RIESGO</t>
  </si>
  <si>
    <t xml:space="preserve">CONSECUTIVO DEL CONTROL </t>
  </si>
  <si>
    <t>TIPO DE 
CONTROL</t>
  </si>
  <si>
    <t xml:space="preserve">CALIFICACIÓN
TIPO DE CONTROL </t>
  </si>
  <si>
    <t xml:space="preserve">IMPLEMENTACIÓN </t>
  </si>
  <si>
    <t xml:space="preserve">CALIFICACIÓN  
IMPLEMENTACIÓN </t>
  </si>
  <si>
    <t>CALIFICACIÓN 
TIPO -IMPLEMENTACIÓN</t>
  </si>
  <si>
    <t xml:space="preserve">DOCUMENTACIÓN </t>
  </si>
  <si>
    <t>FRECUENCIA /PERIODICIDAD</t>
  </si>
  <si>
    <t xml:space="preserve">EVIDENCIA </t>
  </si>
  <si>
    <t xml:space="preserve">Probabilidad Residual del control </t>
  </si>
  <si>
    <t xml:space="preserve">IMPACTO Residual del control </t>
  </si>
  <si>
    <t>Nivel de exposición residual probabilidad</t>
  </si>
  <si>
    <t>Nivel de exposición residual impacto</t>
  </si>
  <si>
    <t xml:space="preserve">Nivel de exposición residual </t>
  </si>
  <si>
    <t>ZONA DE RIESGO</t>
  </si>
  <si>
    <t>TRATAMIENTO</t>
  </si>
  <si>
    <t>Nivel de exposición residual final</t>
  </si>
  <si>
    <t>ZONA DE RIESGO FINAL</t>
  </si>
  <si>
    <t>EXTERNOS</t>
  </si>
  <si>
    <t>INTERNOS</t>
  </si>
  <si>
    <t xml:space="preserve">PROCESO </t>
  </si>
  <si>
    <t xml:space="preserve">FRECUENCIA </t>
  </si>
  <si>
    <t>PROBABILIDAD</t>
  </si>
  <si>
    <t>IMPACTO</t>
  </si>
  <si>
    <t xml:space="preserve">Vr Probabilidad </t>
  </si>
  <si>
    <t xml:space="preserve">Vr Impacto </t>
  </si>
  <si>
    <t>Zona de riesgo</t>
  </si>
  <si>
    <t>ZONA DE RIESGO INICIAL</t>
  </si>
  <si>
    <t>OPCIONES DE MANEJO DEL RIESGO</t>
  </si>
  <si>
    <t>ACCIONES A IMPLEMENTAR FRENTE AL RIESGO RESIDUAL</t>
  </si>
  <si>
    <t>DESCRIPCIÓN DE LA ACCIÓN</t>
  </si>
  <si>
    <t xml:space="preserve">PRODUCTO /ENTREGABLE </t>
  </si>
  <si>
    <t>FECHA DE INICIO</t>
  </si>
  <si>
    <t>FECHA FIN</t>
  </si>
  <si>
    <t>RESPONSABLE (Cargo/Proceso/Unidad)</t>
  </si>
  <si>
    <t xml:space="preserve">% AVANCE DE LA ACCIÓN </t>
  </si>
  <si>
    <t>DESCRIPCIÓN DEL AVANCE DE LAS ACCIONES</t>
  </si>
  <si>
    <t xml:space="preserve">EVIDENCIAS DEL AVANCE DE LAS ACCIONES </t>
  </si>
  <si>
    <t>¿EL RIESGO SE MATERIALIZÓ?</t>
  </si>
  <si>
    <t>DESCRIPCIÓN DE LA MATERIALIZACIÓN DEL RIESGO</t>
  </si>
  <si>
    <t>¿QUÉ ACCIONES SE ADELANTARON SI EL RIESGO SE MATERIALIZÓ?</t>
  </si>
  <si>
    <t>DESCRIPCIÓN DE CAMBIOS DEL RIESGO</t>
  </si>
  <si>
    <t>DD/MM/AA</t>
  </si>
  <si>
    <t>MAPA DE CALOR RIESGO INHERENTE</t>
  </si>
  <si>
    <t xml:space="preserve">Teniendo en cuenta el resultado del riesgo INHERENTE (Etapa II), se genera el consecutivo del riesgo en la casilla correspondiente. </t>
  </si>
  <si>
    <t>CONCEPTO</t>
  </si>
  <si>
    <t xml:space="preserve">INSIGNIFICANTE </t>
  </si>
  <si>
    <t xml:space="preserve">MENOR </t>
  </si>
  <si>
    <t xml:space="preserve">MODERADO </t>
  </si>
  <si>
    <t xml:space="preserve">MAYOR </t>
  </si>
  <si>
    <t xml:space="preserve">CATASTRÓFICO </t>
  </si>
  <si>
    <t xml:space="preserve">ZONA DE RIESGO </t>
  </si>
  <si>
    <t>TRATAMIENTO RIESGO INHERENTE</t>
  </si>
  <si>
    <t xml:space="preserve">MUY BAJA </t>
  </si>
  <si>
    <t>BAJA</t>
  </si>
  <si>
    <t xml:space="preserve">ASUMIR </t>
  </si>
  <si>
    <t>MODERADA</t>
  </si>
  <si>
    <t xml:space="preserve">ACEPTAR </t>
  </si>
  <si>
    <t>ALTA</t>
  </si>
  <si>
    <t>REDUCIR  (MITIGAR - TRANSFERIR)</t>
  </si>
  <si>
    <t>EXTREMA</t>
  </si>
  <si>
    <t>EVITAR O REDUCIR</t>
  </si>
  <si>
    <t xml:space="preserve">BAJA </t>
  </si>
  <si>
    <t xml:space="preserve">MEDIA </t>
  </si>
  <si>
    <t xml:space="preserve">ALTA </t>
  </si>
  <si>
    <t xml:space="preserve">MUY ALTA </t>
  </si>
  <si>
    <t>MAPA DE CALOR RIESGO RESIDUAL</t>
  </si>
  <si>
    <t xml:space="preserve">Teniendo en cuenta el resultado del riesgo RESIDUAL (Etapa IV), se genera el consecutivo del riesgo en la casilla correspondiente. </t>
  </si>
  <si>
    <t xml:space="preserve">TRATAMIENTO RIESGO RESIDUAL </t>
  </si>
  <si>
    <t xml:space="preserve">CLASIFICACIÓN DEL RIESGO </t>
  </si>
  <si>
    <t>CORRUPCIÓN</t>
  </si>
  <si>
    <t>Posibilidad de que por acción u omisión se use el poder para poder desviar la gestión de lo público hacia un beneficio privado</t>
  </si>
  <si>
    <t>FISCAL</t>
  </si>
  <si>
    <t>Efecto dañoso sobre recursos públicos o bienes o intereses patrimoniales de naturaleza pública, a causa de un evento potencial.</t>
  </si>
  <si>
    <t xml:space="preserve">GESTIÓN </t>
  </si>
  <si>
    <t>ESTRATÉGICO</t>
  </si>
  <si>
    <t>El manejo del riesgo estratégico se enfoca en asuntos globales relacionados con la misión y el cumplimiento de los objetivos estratégicos, la clara definición de políticas, diseño y conceptualización de la Institución por parte de la dirección.</t>
  </si>
  <si>
    <t>IMAGEN</t>
  </si>
  <si>
    <t>Están relacionados con la percepción y la confianza por parte de la ciudadanía hacia la Institución; son eventos que pueden afectar la imagen, buen nombre o reputación ante las partes interesadas.</t>
  </si>
  <si>
    <t>OPERATIVOS</t>
  </si>
  <si>
    <t xml:space="preserve">Son eventos que afectan directamente el cumplimento de los objetivos del proceso. Comprenden riesgos provenientes del funcionamiento y operatividad de los sistemas de información institucional, de la definición de los procesos, de la estructura de la Institución, de la articulación entre dependencias. </t>
  </si>
  <si>
    <t>FINANCIEROS</t>
  </si>
  <si>
    <t xml:space="preserve">Se relacionan con el manejo de los recursos de la Institución que incluyen: la ejecución presupuestal, los estados financieros, los pagos, los manejos de excedentes de tesorería, el manejo sobre los bienes, entre otros. </t>
  </si>
  <si>
    <t>CUMPLIMIENTO</t>
  </si>
  <si>
    <t>Se asocian con la capacidad de la Institución para cumplir con los requisitos legales, contractuales, de ética pública y en general con su compromiso ante la comunidad.</t>
  </si>
  <si>
    <t>TECNOLOGÍA</t>
  </si>
  <si>
    <t>Están relacionados con la capacidad tecnológica de la Institución para satisfacer sus necesidades actuales y futuras y el cumplimiento de la misión; son eventos que afectan la totalidad o parte de la infraestructura tecnológica (hardware, software, redes, otros).</t>
  </si>
  <si>
    <t xml:space="preserve">TIPO DE AFECTACIÓN </t>
  </si>
  <si>
    <t xml:space="preserve">POSIBLES CONSECUENCIAS </t>
  </si>
  <si>
    <t xml:space="preserve">Económica </t>
  </si>
  <si>
    <t xml:space="preserve">Hace referencia a las posibles afectaciones que puede tener la Institución de tipo económico o financiero por factores internos o externos. </t>
  </si>
  <si>
    <t>Detrimento patrimonial</t>
  </si>
  <si>
    <t>Indemnizaciones a terceros</t>
  </si>
  <si>
    <t>Afectaciones a la ejecución presupuestal</t>
  </si>
  <si>
    <t>Pagos por sanciones y/o multas impuestas a la institución o a sus funcionarios</t>
  </si>
  <si>
    <t>Reputacional</t>
  </si>
  <si>
    <t xml:space="preserve">Hace referencia a las posibles afectaciones que puede tener la Universidad debido a una percepción desfavorable de su imagen por parte de los grupos de interés, debido a eventualidades internas o externas. </t>
  </si>
  <si>
    <t xml:space="preserve">Deterioro de la imagen Institucional o del proceso </t>
  </si>
  <si>
    <t>Insatisfacción de uno o varios de los grupos de interés</t>
  </si>
  <si>
    <t>Deterioro de la calidad académica y administrativa</t>
  </si>
  <si>
    <t xml:space="preserve">Hallazgos de auditorías internas y/o externas </t>
  </si>
  <si>
    <t xml:space="preserve">Entrega de información con inconsistencias </t>
  </si>
  <si>
    <t xml:space="preserve">Pérdida de información relevante para la Institución o el proceso </t>
  </si>
  <si>
    <t xml:space="preserve">Vulneraciones a la información </t>
  </si>
  <si>
    <t>Fallas en la prestación del servicio</t>
  </si>
  <si>
    <t xml:space="preserve">Pérdida de la confianza y credibilidad Institucional o del proceso </t>
  </si>
  <si>
    <t>Insatisfacción y afectación de la salud y el bienestar de los usuarios</t>
  </si>
  <si>
    <t>Afectaciones a terceros por inadecuada gestión ambiental</t>
  </si>
  <si>
    <t>Peticiones, Quejas y/o reclamos</t>
  </si>
  <si>
    <t>Económica y Reputacional</t>
  </si>
  <si>
    <t xml:space="preserve">Hace referencia a la posibilidad de afectación de los dos aspectos referenciados Económico y Reputacional.  </t>
  </si>
  <si>
    <t>Incumplimiento de Normativa Interna y Externa</t>
  </si>
  <si>
    <t>Hallazgos administrativos, disciplinarios, sancionatorio, fiscales y penales</t>
  </si>
  <si>
    <t>Obras inconclusas o mala calidad de las obras</t>
  </si>
  <si>
    <t xml:space="preserve">Interrupción o afectación de las actividades académico administrativas </t>
  </si>
  <si>
    <t>Incumplimiento en las metas (indicadores) y objetivos institucionales y/o de proceso</t>
  </si>
  <si>
    <t>Reprocesos por falencias en la gestión del proceso</t>
  </si>
  <si>
    <t>Incumplimiento en los tiempos de entrega (información, productos, obras, otros)</t>
  </si>
  <si>
    <t xml:space="preserve">Accidentes e incidentes </t>
  </si>
  <si>
    <t xml:space="preserve">Afectación o deterioro de la infraestructura física </t>
  </si>
  <si>
    <t xml:space="preserve">Afectación en la prestación del servicio por factores externos o internos (Orden público, salud pública, ambientales, otros)  </t>
  </si>
  <si>
    <t xml:space="preserve">Pérdida de certificación y habilitación </t>
  </si>
  <si>
    <t>EJEMPLO DE FACTORES EXTERNOS,  INTERNOS, Y POR PROCESO DE RIESGO</t>
  </si>
  <si>
    <t>FACTORES EXTERNOS</t>
  </si>
  <si>
    <t>ECONÓMICOS Y FINANCIEROS</t>
  </si>
  <si>
    <t>Disponibilidad de capital, liquidez, mercados financieros, desempleo, competencia.</t>
  </si>
  <si>
    <t>MEDIOAMBIENTALES</t>
  </si>
  <si>
    <t>Emisiones y residuos, energía, catástrofes naturales, desarrollo sostenible, sismos.</t>
  </si>
  <si>
    <t>POLÍTICOS</t>
  </si>
  <si>
    <t>Cambios de gobierno, legislación, políticas públicas, regulación.</t>
  </si>
  <si>
    <t>SOCIALES Y CULTURALES</t>
  </si>
  <si>
    <t>Demografía, responsabilidad social, orden público, educación.</t>
  </si>
  <si>
    <t>TECNOLÓGICOS</t>
  </si>
  <si>
    <t>Avances en tecnología, acceso a sistemas de información externos, gobierno en línea, comercio electrónico, datos externos.</t>
  </si>
  <si>
    <t>LEGALES Y REGLAMENTARIOS</t>
  </si>
  <si>
    <t>Normativa externa (leyes, decretos, resolución, ordenanzas, acuerdos, otros).</t>
  </si>
  <si>
    <t xml:space="preserve">INVESTIGACIÓN, DESARROLLO E INNOVACIÓN </t>
  </si>
  <si>
    <t>Investigación y Desarrollo: Hace alusión al proceso de investigación y desarrollo experimental (I+D) definido como el trabajo creativo llevado a cabo de forma sistemática para incrementar el volumen de los conocimientos humanos, culturales y sociales y el uso de esos conocimientos para derivar nuevas aplicaciones en todos los campos de la ciencia y la tecnología e involucra la investigación básica, aplicada y el desarrollo experimental. 
Innovación: Actividad cuyo resultado sea un avance en la obtención de nuevos productos, servicios, procesos de producción o mejoras sustanciales de los ya existentes.</t>
  </si>
  <si>
    <t xml:space="preserve">NO AFECTA </t>
  </si>
  <si>
    <t>No se evidencia un factor externo asociado directamente al riesgo que se está analizando.</t>
  </si>
  <si>
    <t>FACTORES INTERNOS</t>
  </si>
  <si>
    <t>INFRAESTRUCTURA</t>
  </si>
  <si>
    <t>Disponibilidad de activos, capacidad de los activos, condiciones de seguridad, condiciones ambientales internas.</t>
  </si>
  <si>
    <t>PERSONAL</t>
  </si>
  <si>
    <t>Capacidad y competencias del personal, seguridad y salud en el trabajo, disponibilidad del personal.</t>
  </si>
  <si>
    <t>PROCESOS</t>
  </si>
  <si>
    <t>Capacidad, diseño, ejecución, proveedores, entradas, salidas, gestión del conocimiento, otros.</t>
  </si>
  <si>
    <t>Integridad de datos, disponibilidad de datos y sistemas, desarrollo, producción, mantenimiento, sistemas de información.</t>
  </si>
  <si>
    <t>NORMATIVA</t>
  </si>
  <si>
    <t>Normativa interna (acuerdos, resoluciones), lineamientos institucionales o por proceso.</t>
  </si>
  <si>
    <t xml:space="preserve">FINANCIEROS </t>
  </si>
  <si>
    <t>Presupuesto de funcionamiento, recursos de inversión, recursos asociados a infraestructura, otros.</t>
  </si>
  <si>
    <t>ESTRATÉGICOS</t>
  </si>
  <si>
    <t xml:space="preserve">Direccionamiento estratégico, planeación institucional, liderazgo, trabajo en equipo, plan de desarrollo institucional, proyecto institucional. </t>
  </si>
  <si>
    <t>COMUNICACIÓN</t>
  </si>
  <si>
    <t>Canales utilizados y su efectividad, flujo de la información necesaria para el desarrollo de las operaciones.</t>
  </si>
  <si>
    <t>AFECTA MÁS DE UN FACTOR INTERNO</t>
  </si>
  <si>
    <t>Se evidencia el impacto de todos los factores internos en el riesgo analizado.</t>
  </si>
  <si>
    <t>No se evidencia un factor interno asociado directamente al riesgo analizado.</t>
  </si>
  <si>
    <t xml:space="preserve">FACTORES POR PROCESO </t>
  </si>
  <si>
    <t>DISEÑO DEL PROCESO</t>
  </si>
  <si>
    <t xml:space="preserve">Descripción del alcance, objetivo del proceso, flujo de actividades, otros. </t>
  </si>
  <si>
    <t>COMUNICACIÓN E INTERACCIONES CON OTROS PROCESOS</t>
  </si>
  <si>
    <t>Flujo de información, interacción con otros procesos, relación precisa con otros procesos en cuanto a información, proveedores, servicios o productos, usuarios o beneficiarios.</t>
  </si>
  <si>
    <t>TRANSVERSALIDAD</t>
  </si>
  <si>
    <t>Actividades del proceso que generan lineamientos necesarios para el desarrollo de todos los procesos de la entidad.</t>
  </si>
  <si>
    <t xml:space="preserve">ACTIVIDADES  DESARROLLADAS POR EL PROCESO </t>
  </si>
  <si>
    <t>Desarrollo de las actividades del proceso, las cuales pueden estar documentadas en manuales, guías, procedimientos, instructivos, protocolos, otros.</t>
  </si>
  <si>
    <t xml:space="preserve">RESPONSABILIDAD </t>
  </si>
  <si>
    <t>Grado de autoridad y responsabilidad de los funcionarios frente al proceso.</t>
  </si>
  <si>
    <t>ACTIVOS DE SEGURIDAD DIGITAL DEL PROCESO</t>
  </si>
  <si>
    <t>Información, aplicaciones, hardware entre otros, que se deben proteger para garantizar el funcionamiento
interno de cada proceso, y frente a los usuarios o beneficiarios.</t>
  </si>
  <si>
    <t>ANÁLISIS DE CAUSAS</t>
  </si>
  <si>
    <t>Las causas son los medios, circunstancias o situaciones generadoras del riesgo.
Es esencial que las causas tengan relación directa con el riesgo identificado. 
El análisis de causas puede ser realizado a través de diferentes metodologías o la sugerida por el sistema de gestión de calidad 5M y 3 Por qué.
Las causas pueden originarse a partir de diversos factores de riesgo, el proceso podrá identificar causas adicionales a las descritas en los siguientes ejemplos:</t>
  </si>
  <si>
    <t>FACTOR</t>
  </si>
  <si>
    <t>DEFINICIÓN</t>
  </si>
  <si>
    <t>EJEMPLOS</t>
  </si>
  <si>
    <t>Proceso</t>
  </si>
  <si>
    <t>Eventos relacionados con las actividades que deben realizar los funcionarios de la Institución.</t>
  </si>
  <si>
    <t xml:space="preserve">Falta de documentación, estandarización o actualización </t>
  </si>
  <si>
    <t xml:space="preserve">Errores en el registro de la información </t>
  </si>
  <si>
    <t>Errores en la aprobación de trámites</t>
  </si>
  <si>
    <t>Errores en cálculos para pagos internos y externos</t>
  </si>
  <si>
    <t>Errores en trámites financieros</t>
  </si>
  <si>
    <t>Falta de capacitación, temas relacionados con el personal</t>
  </si>
  <si>
    <t>Talento Humano</t>
  </si>
  <si>
    <t>Se analiza posible dolo e intención frente a la corrupción.
Incluye seguridad y salud en el trabajo.</t>
  </si>
  <si>
    <r>
      <t>Hurto de activos</t>
    </r>
    <r>
      <rPr>
        <sz val="11"/>
        <color rgb="FF000000"/>
        <rFont val="Arial"/>
        <family val="2"/>
      </rPr>
      <t xml:space="preserve"> </t>
    </r>
  </si>
  <si>
    <t>Posibles comportamientos no éticos de los empleados.</t>
  </si>
  <si>
    <t>Fraude interno (corrupción, soborno)</t>
  </si>
  <si>
    <t xml:space="preserve">Incumplimiento a los lineamientos de Seguridad y Salud en el Trabajo </t>
  </si>
  <si>
    <t>Tecnología</t>
  </si>
  <si>
    <t>Eventos relacionados con la infraestructura tecnológica de la Institución.</t>
  </si>
  <si>
    <t xml:space="preserve">Daño de equipos u obsolescencia </t>
  </si>
  <si>
    <t>Caída de aplicaciones o desactualización</t>
  </si>
  <si>
    <t>Caída de redes</t>
  </si>
  <si>
    <t>Errores en programas o plataformas</t>
  </si>
  <si>
    <t>Infraestructura / Ambiental</t>
  </si>
  <si>
    <t xml:space="preserve">Eventos relacionados con la infraestructura física de la Institución.
Incluye aspectos naturales, biológicos y propios del ambiente de trabajo. </t>
  </si>
  <si>
    <t>Derrumbes, sismos</t>
  </si>
  <si>
    <t>Incendios</t>
  </si>
  <si>
    <t>Inundaciones, humedades, filtraciones</t>
  </si>
  <si>
    <t xml:space="preserve">Deterioro de documentos físicos por factores biológicos </t>
  </si>
  <si>
    <t>Daños a activos fijos</t>
  </si>
  <si>
    <t>Evento externo</t>
  </si>
  <si>
    <t>Situaciones externas que afectan la Institución.</t>
  </si>
  <si>
    <t xml:space="preserve">Suplantación de identidad </t>
  </si>
  <si>
    <t>Asalto, robo, hurto</t>
  </si>
  <si>
    <t>Atentados, vandalismo, alteraciones de orden público</t>
  </si>
  <si>
    <t>CATÁLOGO INDICATIVO Y ENUNCIATIVO DE PUNTOS DE RIESGO FISCAL Y CIRCUNSTANCIAS INMEDIATAS</t>
  </si>
  <si>
    <t>Los puntos de riesgo fiscal que se enuncian en este catálogo indicativo, enunciativo y no restrictivo, corresponden a actividades que representan gestión fiscal, por ejemplo, aquellas de administración, gestión, ordenación, ejecución, manejo, adquisición, planeación, conservación, custodia, enajenación, consumo, adjudicación, gasto, inversión y disposición de los bienes o recursos públicos o intereses de naturaleza pública y que potencialmente pueden generar un efecto dañoso al patrimonio público*.</t>
  </si>
  <si>
    <t>Id Referencia</t>
  </si>
  <si>
    <r>
      <t xml:space="preserve">Puntos de Riesgo Fiscal
</t>
    </r>
    <r>
      <rPr>
        <i/>
        <sz val="12"/>
        <color theme="0"/>
        <rFont val="Humanst521 BT"/>
        <family val="2"/>
      </rPr>
      <t>Actividad en la que potencialmente se origina el riesgo fiscal</t>
    </r>
  </si>
  <si>
    <r>
      <t xml:space="preserve">Circunstancia Inmediata
</t>
    </r>
    <r>
      <rPr>
        <i/>
        <sz val="12"/>
        <color theme="0"/>
        <rFont val="Humanst521 BT"/>
        <family val="2"/>
      </rPr>
      <t>Situación por la que se presenta el riesgo</t>
    </r>
  </si>
  <si>
    <t xml:space="preserve">Cumplimiento de las normas y obligaciones ante autoridades  </t>
  </si>
  <si>
    <t>Pago de multas, cláusulas penales o cualquier tipo de sanción</t>
  </si>
  <si>
    <t xml:space="preserve">Cumplimiento de obligaciones </t>
  </si>
  <si>
    <t>Pago de Intereses moratorios</t>
  </si>
  <si>
    <t xml:space="preserve">Desplazamientos de los funcionarios y de los contratistas a lugares diferentes al domicilio de la entidad.  </t>
  </si>
  <si>
    <t>Pago de viáticos, honorarios o gastos de desplazamiento sin justificación o por encima de los valores establecidos normativamente</t>
  </si>
  <si>
    <t>Liquidación de impuestos</t>
  </si>
  <si>
    <t>Mayor valor pagado por concepto de impuestos</t>
  </si>
  <si>
    <t xml:space="preserve">Operaciones, actas o actos en los que se reconocen saldos a favor de la entidad </t>
  </si>
  <si>
    <t>Saldos o recursos a favor no cobrados</t>
  </si>
  <si>
    <t>Custodiar de los bienes muebles de la entidad</t>
  </si>
  <si>
    <t>Pérdida, extravío, hurto, robo o declaratoria de bienes faltantes pertenecientes a la Entidad</t>
  </si>
  <si>
    <t xml:space="preserve">Avalúos a bienes inmuebles de la entidad </t>
  </si>
  <si>
    <t>Error en los avalúos, afectando el valor de venta y/o negociación de un bien público</t>
  </si>
  <si>
    <t>Daño en bienes muebles de propiedad de la entidad</t>
  </si>
  <si>
    <t xml:space="preserve">Suscripción de contratos cuyo objeto es o incluye la representación judicial o extrajudicial de la entidad  </t>
  </si>
  <si>
    <t>Valor pagado por concepto de honorarios de apoderado cuando ocurre vencimiento de términos en los procesos judiciales o cualquier otra omisión del apoderado</t>
  </si>
  <si>
    <t xml:space="preserve">Pago de sentencias y conciliaciones </t>
  </si>
  <si>
    <t>Intereses moratorios por pago tardío de sentencias y conciliaciones</t>
  </si>
  <si>
    <t xml:space="preserve">Instrucción del Comité de Conciliación para iniciar acción de repetición </t>
  </si>
  <si>
    <t>Caducidad de la acción de repetición o falencias en el ejercicio de esta acción, generando la imposibilidad de recuperar los recursos pagados por el Estado</t>
  </si>
  <si>
    <t xml:space="preserve">Informe que acredite o anuncie la existencia de perjuicios generados a la entidad </t>
  </si>
  <si>
    <t xml:space="preserve">Omisión en la obligación de impulsar acción judicial para cobrar clausula penal u otros perjuicios </t>
  </si>
  <si>
    <t xml:space="preserve">Contratación de bienes o servicios </t>
  </si>
  <si>
    <t xml:space="preserve">Contratación de bienes y servicios no relacionados con las funciones de la Entidad y que no generan utilidad </t>
  </si>
  <si>
    <t xml:space="preserve">Contratación de bienes </t>
  </si>
  <si>
    <t>Compra o inversión en bienes innecesarios o suntuosos</t>
  </si>
  <si>
    <t xml:space="preserve">Contratación de estudios y diseños </t>
  </si>
  <si>
    <t>Estudios y diseños recibidos y pagados y que no cumplen condiciones de calidad</t>
  </si>
  <si>
    <t>Suscripción de contratos de estudios y diseños</t>
  </si>
  <si>
    <t>Estudios y diseños con amparo de calidad vencido al momento de contratar la obra y/o al momento de la ocurrencia</t>
  </si>
  <si>
    <t>Suscripción de contratos</t>
  </si>
  <si>
    <t xml:space="preserve">Sobrecostos en precios contractuales </t>
  </si>
  <si>
    <t xml:space="preserve">Pagos efectuados a causa de riesgos previsibles que debieron ser asignados al contratista en la matriz de riesgos previsibles y no se le asignaron    </t>
  </si>
  <si>
    <t xml:space="preserve">No incluir en el contrato de seguros -amparo de bienes de la entidad- todos los bienes muebles e inmuebles de la entidad </t>
  </si>
  <si>
    <t xml:space="preserve">No exigir garantía única de cumplimiento contractual </t>
  </si>
  <si>
    <t xml:space="preserve">Suscripción de contratos respecto de los cuales la ley establece un cubrimiento mínimo en los amparos de la garantía única de cumplimiento </t>
  </si>
  <si>
    <t xml:space="preserve">Exigir garantía única de cumplimiento contractual con un cubrimiento inferior al exigido por la ley </t>
  </si>
  <si>
    <t xml:space="preserve">Pagos efectuados a contratistas </t>
  </si>
  <si>
    <t xml:space="preserve">Pagar bienes, servicios u obras a pesar de no cumplir las condiciones de calidad. </t>
  </si>
  <si>
    <t xml:space="preserve">Constancias de recibo a satisfacción de bienes, servicios u obras, firmadas por supervisor o interventor </t>
  </si>
  <si>
    <t>Bienes, servicios u obras inconclusos, infuncionales y/o que no brindan utilidad o beneficio</t>
  </si>
  <si>
    <t xml:space="preserve"> Modificaciones contractuales firmadas </t>
  </si>
  <si>
    <t>Modificaciones contractuales cuyas causas son imputables al contratista total o parcialmente y cuyos costos colaterales asume la Entidad contratante</t>
  </si>
  <si>
    <t xml:space="preserve">Giros efectuados por concepto de anticipo contractual </t>
  </si>
  <si>
    <t>Mal manejo o fallas en la legalización de anticipos, no amortización del anticipo</t>
  </si>
  <si>
    <t>Giros efectuados por concepto de anticipo contractual</t>
  </si>
  <si>
    <t>Rendimientos financieros de recursos de anticipo o de cualquier recurso público no devueltos al tesoro público</t>
  </si>
  <si>
    <t>Reconocimiento y pago de desequilibrio contractual</t>
  </si>
  <si>
    <t>Reconocimiento y pago de desequilibrio contractual por causa imputable a la Entidad</t>
  </si>
  <si>
    <t xml:space="preserve">Firma de actas contractuales de recibo parcial o final </t>
  </si>
  <si>
    <t>Errores o imprecisiones en las actas de recibo parcial o final</t>
  </si>
  <si>
    <t>Firma de adiciones de ítems, actividades o productos no previstos (contratos adicionales)</t>
  </si>
  <si>
    <t>Adición de ítem, actividad o producto no previsto sin estudio de mercado y/o con sobrecosto</t>
  </si>
  <si>
    <t>Firma de adiciones de ítems, actividades o productos inicialmente previstos (adiciones)</t>
  </si>
  <si>
    <t>Mayores cantidades reconocidas y pagadas con valores unitarios superiores al pactado en el contrato</t>
  </si>
  <si>
    <t xml:space="preserve">Actos administrativos sancionatorios contractuales emitidos y ejecutoriados </t>
  </si>
  <si>
    <t xml:space="preserve">Cuantificación errada de multa o clausula penal </t>
  </si>
  <si>
    <t xml:space="preserve">Obras recibidas a satisfacción </t>
  </si>
  <si>
    <t>Colapso o fallas en la estabilidad de la obra</t>
  </si>
  <si>
    <t>Pagos finales efectuados a contratistas</t>
  </si>
  <si>
    <t>Ejecución de un alcance inferior al contratado y pago total del contrato</t>
  </si>
  <si>
    <t xml:space="preserve">Actas de recibo final a satisfacción firmadas </t>
  </si>
  <si>
    <t>Infuncionalidad de lo ejecutado</t>
  </si>
  <si>
    <t xml:space="preserve">Contratos finalizados </t>
  </si>
  <si>
    <t>Bienes, servicios u obras inconclusas y/o que no brindan utilidad o beneficio</t>
  </si>
  <si>
    <t xml:space="preserve">Inadecuada deducción de impuestos, tasas o contribuciones al contratista </t>
  </si>
  <si>
    <t xml:space="preserve">Pagos por concepto de comisión a éxito </t>
  </si>
  <si>
    <t>Pago de comisiones a éxito sin debida justificación</t>
  </si>
  <si>
    <t xml:space="preserve">Actas de liquidación suscritas </t>
  </si>
  <si>
    <t>Suscripción de acta de liquidación con imprecisiones de fondo</t>
  </si>
  <si>
    <t>Actas de liquidación suscritas</t>
  </si>
  <si>
    <t xml:space="preserve">Suscripción de acta de liquidación sin relacionar las sanciones impuestas al contratistas </t>
  </si>
  <si>
    <t>Contratos finalizados en los que se contemplaba o requería liquidación.</t>
  </si>
  <si>
    <t>Pérdida de competencia para liquidar por vencimiento del plazo legal, con saldos a favor de la Entidad</t>
  </si>
  <si>
    <t>Liquidación de mutuo acuerdo con recibo a satisfacción, habiendo imprecisiones o falsedades</t>
  </si>
  <si>
    <t xml:space="preserve">Bienes u obras recibidas a satisfacción </t>
  </si>
  <si>
    <t>Deterioro del bien u obra por indebido mantenimiento</t>
  </si>
  <si>
    <t>Actas de recibo final a satisfacción firmadas</t>
  </si>
  <si>
    <t>Suscripción de acta de recibo final  con imprecisiones de fondo</t>
  </si>
  <si>
    <t xml:space="preserve">Reintegro de saldos a favor de la entidad o pagos por parte de deudores </t>
  </si>
  <si>
    <t>Reintegro de saldos a favor de la entidad sin indexación (reintegro sin actualización del dinero en el tiempo)</t>
  </si>
  <si>
    <t xml:space="preserve">Predios adquiridos </t>
  </si>
  <si>
    <t>Adquisición de predios sin las especificaciones técnicas requeridas</t>
  </si>
  <si>
    <t xml:space="preserve">Pérdida de tenencia de bienes de la entidad </t>
  </si>
  <si>
    <t>Pérdida de la tenencia de bienes inmuebles de la Entidad</t>
  </si>
  <si>
    <t xml:space="preserve">Pago de subsidios, transferencias o beneficios a particulares </t>
  </si>
  <si>
    <t>Bases de datos con falencias de información que genera pagos de subsidios u otros beneficios sin el cumplimiento de requisitos y condiciones</t>
  </si>
  <si>
    <t>Pago de subsidios, transferencias o beneficios a particulares</t>
  </si>
  <si>
    <t>Pago de subsidio u otros beneficios a personas fallecidas</t>
  </si>
  <si>
    <t>Pago de subsidios u otros beneficios a personas que no tienen derecho a los mismos a la luz de requisitos de ley</t>
  </si>
  <si>
    <t>Pago de subsidios por encima del beneficio otorgado</t>
  </si>
  <si>
    <t xml:space="preserve">Deudas a favor de la entidad </t>
  </si>
  <si>
    <t xml:space="preserve">Vencimiento de plazos para la labor de cobro directo (persuasivo o coactivo) o judicial </t>
  </si>
  <si>
    <t xml:space="preserve">* Tomado de Anexo 1. Guía para la administración del riesgo y el diseño de controles en entidades públicas versión 6 noviembre 2022, emitida por el DAFP </t>
  </si>
  <si>
    <t xml:space="preserve">TABLA DE PROBABILIDAD </t>
  </si>
  <si>
    <t>NIVEL</t>
  </si>
  <si>
    <t xml:space="preserve">FISCAL </t>
  </si>
  <si>
    <t xml:space="preserve">DESCRIPCIÓN </t>
  </si>
  <si>
    <t>CRITERIO</t>
  </si>
  <si>
    <t>Veces al año</t>
  </si>
  <si>
    <t>Veces al mes</t>
  </si>
  <si>
    <t>Veces al día</t>
  </si>
  <si>
    <t>MUY ALTA</t>
  </si>
  <si>
    <t>X</t>
  </si>
  <si>
    <t xml:space="preserve">Muy alta probabilidad de ocurrencia </t>
  </si>
  <si>
    <r>
      <rPr>
        <b/>
        <sz val="11"/>
        <rFont val="Humanst521 BT"/>
        <family val="2"/>
      </rPr>
      <t>Se presenta con alta frecuencia</t>
    </r>
    <r>
      <rPr>
        <sz val="11"/>
        <rFont val="Humanst521 BT"/>
        <family val="2"/>
      </rPr>
      <t xml:space="preserve">
El proceso, actividad o situación que conlleva al riesgo se realiza 240 o más veces al año</t>
    </r>
  </si>
  <si>
    <t>El proceso, actividad o situación que conlleva al riesgo se realiza 1 vez al día o más</t>
  </si>
  <si>
    <t>Alta probabilidad de ocurrencia</t>
  </si>
  <si>
    <r>
      <rPr>
        <b/>
        <sz val="11"/>
        <rFont val="Humanst521 BT"/>
        <family val="2"/>
      </rPr>
      <t xml:space="preserve">Se presenta con frecuencia </t>
    </r>
    <r>
      <rPr>
        <sz val="11"/>
        <rFont val="Humanst521 BT"/>
        <family val="2"/>
      </rPr>
      <t xml:space="preserve">
El proceso, actividad o situación que conlleva al riesgo se realiza más de 48 y menos de 240 veces al año</t>
    </r>
  </si>
  <si>
    <t>El proceso, actividad o situación que conlleva al riesgo se realiza 2 a 5 veces a la semana</t>
  </si>
  <si>
    <t>MEDIA</t>
  </si>
  <si>
    <t xml:space="preserve">Mediana probabilidad de ocurrencia </t>
  </si>
  <si>
    <r>
      <rPr>
        <b/>
        <sz val="11"/>
        <rFont val="Humanst521 BT"/>
        <family val="2"/>
      </rPr>
      <t>Se presenta con alguna frecuencia</t>
    </r>
    <r>
      <rPr>
        <sz val="11"/>
        <rFont val="Humanst521 BT"/>
        <family val="2"/>
      </rPr>
      <t xml:space="preserve">
El proceso, actividad o situación que conlleva al riesgo se realiza de 12 a 48 veces al año</t>
    </r>
  </si>
  <si>
    <t>El proceso, actividad o situación que conlleva al riesgo se realiza 1 a 4 veces al mes</t>
  </si>
  <si>
    <t>Baja probabilidad de ocurrencia</t>
  </si>
  <si>
    <r>
      <rPr>
        <b/>
        <sz val="11"/>
        <rFont val="Humanst521 BT"/>
        <family val="2"/>
      </rPr>
      <t>Se presenta con escasa frecuencia</t>
    </r>
    <r>
      <rPr>
        <sz val="11"/>
        <rFont val="Humanst521 BT"/>
        <family val="2"/>
      </rPr>
      <t xml:space="preserve">
El proceso, actividad o situación que conlleva al riesgo se realiza más de 2 y menos de 12 veces al año</t>
    </r>
  </si>
  <si>
    <t>MUY BAJA</t>
  </si>
  <si>
    <t xml:space="preserve">Difícil que ocurra </t>
  </si>
  <si>
    <r>
      <rPr>
        <b/>
        <sz val="11"/>
        <rFont val="Humanst521 BT"/>
        <family val="2"/>
      </rPr>
      <t>Es improbable que el acontecimiento se materialice o nunca ha ocurrido.</t>
    </r>
    <r>
      <rPr>
        <sz val="11"/>
        <rFont val="Humanst521 BT"/>
        <family val="2"/>
      </rPr>
      <t xml:space="preserve">
El proceso, actividad o situación que conlleva al riesgo se realiza máximo 2</t>
    </r>
    <r>
      <rPr>
        <sz val="11"/>
        <color rgb="FFFF0000"/>
        <rFont val="Humanst521 BT"/>
        <family val="2"/>
      </rPr>
      <t xml:space="preserve"> </t>
    </r>
    <r>
      <rPr>
        <sz val="11"/>
        <rFont val="Humanst521 BT"/>
        <family val="2"/>
      </rPr>
      <t>veces al año</t>
    </r>
  </si>
  <si>
    <t>TABLA DE IMPACTO</t>
  </si>
  <si>
    <t>DESCRIPTOR</t>
  </si>
  <si>
    <t>TIPO</t>
  </si>
  <si>
    <t>CATASTRÓFICO</t>
  </si>
  <si>
    <t xml:space="preserve">Impacto catastrófico; de la materialización del riesgo representado en efectos graves y permanentes. </t>
  </si>
  <si>
    <r>
      <rPr>
        <b/>
        <sz val="11"/>
        <rFont val="Humanst521 BT"/>
        <family val="2"/>
      </rPr>
      <t>ECONÓMICO</t>
    </r>
    <r>
      <rPr>
        <sz val="11"/>
        <rFont val="Humanst521 BT"/>
        <family val="2"/>
      </rPr>
      <t xml:space="preserve">
Afectación económica mayor a 500 SMLMV
Pérdida total de información relevante para la toma de decisiones y el funcionamiento de la Universidad, sin opción de recuperación. 
Falta de información o de medios para su procesamiento para el análisis y toma de decisiones institucionales. </t>
    </r>
  </si>
  <si>
    <r>
      <rPr>
        <b/>
        <sz val="11"/>
        <rFont val="Humanst521 BT"/>
        <family val="2"/>
      </rPr>
      <t>INSTITUCIONAL</t>
    </r>
    <r>
      <rPr>
        <sz val="11"/>
        <rFont val="Humanst521 BT"/>
        <family val="2"/>
      </rPr>
      <t xml:space="preserve">
Incumplimiento de las metas y objetivos estratégicos de la Universidad. 
Pérdida de reconocimiento como institución de educación superior de alta calidad.  
Exposición negativa de la Universidad en medios de comunicación pública nacional o internacional, relacionados con actos de corrupción o disciplinarios comprobados. 
Cierre total por más de cinco (5) días de las actividades de la Universidad.</t>
    </r>
  </si>
  <si>
    <r>
      <rPr>
        <b/>
        <sz val="11"/>
        <rFont val="Humanst521 BT"/>
        <family val="2"/>
      </rPr>
      <t xml:space="preserve">SEGURIDAD Y SALUD EN EL TRABAJO (SST) Y MEDIO AMBIENTE
</t>
    </r>
    <r>
      <rPr>
        <sz val="11"/>
        <rFont val="Humanst521 BT"/>
        <family val="2"/>
      </rPr>
      <t>Daños ambientales irreversibles.
Accidentes o enfermedades laborales que generen muerte en el funcionario originada por siniestro a causa de incumplimiento de la normatividad en SST. 
Cierre de la Institución y/o multas mayores o iguales a 501 SMMLV, derivado del incumplimiento de la normativa en SST. 
Emergencia que requiera del apoyo de más de un Organismo de Socorro Externo y de un Organismo del Estado (ejm. terremoto).</t>
    </r>
  </si>
  <si>
    <t xml:space="preserve">Impacto mayor; cuando el efecto de la materialización del riesgo representa situaciones graves de carácter temporal pero significativos para la Universidad </t>
  </si>
  <si>
    <r>
      <rPr>
        <b/>
        <sz val="11"/>
        <rFont val="Humanst521 BT"/>
        <family val="2"/>
      </rPr>
      <t>ECONÓMICO</t>
    </r>
    <r>
      <rPr>
        <sz val="11"/>
        <rFont val="Humanst521 BT"/>
        <family val="2"/>
      </rPr>
      <t xml:space="preserve">
Afectación económica entre 100 y 500 SMLMV
Pérdida parcial de información relevante para el funcionamiento de la Universidad, sin opción de recuperación. 
Inoportunidad en el reporte de </t>
    </r>
    <r>
      <rPr>
        <u/>
        <sz val="11"/>
        <rFont val="Humanst521 BT"/>
        <family val="2"/>
      </rPr>
      <t>información</t>
    </r>
    <r>
      <rPr>
        <sz val="11"/>
        <rFont val="Humanst521 BT"/>
        <family val="2"/>
      </rPr>
      <t>, afectando la  toma de decisiones a nivel institucional.</t>
    </r>
  </si>
  <si>
    <r>
      <rPr>
        <b/>
        <sz val="11"/>
        <rFont val="Humanst521 BT"/>
        <family val="2"/>
      </rPr>
      <t>INSTITUCIONAL</t>
    </r>
    <r>
      <rPr>
        <sz val="11"/>
        <rFont val="Humanst521 BT"/>
        <family val="2"/>
      </rPr>
      <t xml:space="preserve">
Desviación importante en el comportamiento esperado de alguno de los objetivos estratégicos de la Universidad.
Pérdida de credibilidad de la Universidad en su zona regional de impacto. 
Exposición negativa de la Universidad en medios de comunicación pública nacional o internacional. 
Interrupción por tres a cinco días de las actividades de la Universidad.
Reclamaciones o quejas de los usuarios que podrían implicar una denuncia ante los entes de control, o pueden resultar en una demanda para la institución.</t>
    </r>
  </si>
  <si>
    <r>
      <rPr>
        <b/>
        <sz val="11"/>
        <rFont val="Humanst521 BT"/>
        <family val="2"/>
      </rPr>
      <t>SEGURIDAD Y SALUD EN EL TRABAJO (SST) Y MEDIO AMBIENTE</t>
    </r>
    <r>
      <rPr>
        <sz val="11"/>
        <rFont val="Humanst521 BT"/>
        <family val="2"/>
      </rPr>
      <t xml:space="preserve">
Daños ambientales reversibles que requieren implementación de planes de mitigación.
Accidentes de trabajo con lesiones graves o enfermedades laborales que generen una pérdida de capacidad laboral debidamente certificada por la autoridad competente superior al 50%.
Parálisis o suspensión inmediata de trabajos o actividades y/o multas de hasta 500 SMMLV por incumplimiento de la normativa en SST.
Emergencia que requiera el apoyo de un Organismo de Socorro Externo (ejm. incendio con intervención de bomberos).</t>
    </r>
  </si>
  <si>
    <t>Impacto moderado; se representa en efectos menores o locales al momento de la materialización del riesgo</t>
  </si>
  <si>
    <r>
      <rPr>
        <b/>
        <sz val="11"/>
        <rFont val="Humanst521 BT"/>
        <family val="2"/>
      </rPr>
      <t>ECONÓMICO</t>
    </r>
    <r>
      <rPr>
        <sz val="11"/>
        <rFont val="Humanst521 BT"/>
        <family val="2"/>
      </rPr>
      <t xml:space="preserve">
Afectación económica entre 50 y 100 SMLMV
Pérdida parcial de información relevante para el funcionamiento de la Universidad, con  opción de recuperación
Inoportunidad en el reporte de</t>
    </r>
    <r>
      <rPr>
        <b/>
        <sz val="11"/>
        <rFont val="Humanst521 BT"/>
        <family val="2"/>
      </rPr>
      <t xml:space="preserve"> </t>
    </r>
    <r>
      <rPr>
        <u/>
        <sz val="11"/>
        <rFont val="Humanst521 BT"/>
        <family val="2"/>
      </rPr>
      <t>información</t>
    </r>
    <r>
      <rPr>
        <sz val="11"/>
        <rFont val="Humanst521 BT"/>
        <family val="2"/>
      </rPr>
      <t xml:space="preserve">, afectando la  toma de decisiones en los procesos.  </t>
    </r>
  </si>
  <si>
    <r>
      <rPr>
        <b/>
        <sz val="11"/>
        <rFont val="Humanst521 BT"/>
        <family val="2"/>
      </rPr>
      <t>INSTITUCIONAL</t>
    </r>
    <r>
      <rPr>
        <sz val="11"/>
        <rFont val="Humanst521 BT"/>
        <family val="2"/>
      </rPr>
      <t xml:space="preserve">
Desviación en el comportamiento esperado en los objetivos o metas de los proyectos de gestión institucionales. 
Pérdida de credibilidad de la Universidad a nivel interinstitucional.  
Exposición negativa de la Universidad en medios en medios de comunicación regional. 
Interrupción por uno o dos días de las actividades de la Universidad.
Reclamaciones por parte de algún miembro de la comunidad o proveedor, que afectan la relación con la Universidad. </t>
    </r>
  </si>
  <si>
    <r>
      <rPr>
        <b/>
        <sz val="11"/>
        <rFont val="Humanst521 BT"/>
        <family val="2"/>
      </rPr>
      <t>SEGURIDAD Y SALUD EN EL TRABAJO (SST) Y MEDIO AMBIENTE</t>
    </r>
    <r>
      <rPr>
        <sz val="11"/>
        <rFont val="Humanst521 BT"/>
        <family val="2"/>
      </rPr>
      <t xml:space="preserve">
Daños ambientales reversibles que requieren implementación de acciones de mitigación concretos 
Accidentes de trabajo con lesiones graves o enfermedades laborales que generan pérdida de capacidad laboral debidamente certificada por la autoridad competente superior al 5% e inferior al 49.9%. 
Formulación de plan de mejoramiento solicitado por el Ministerio del Trabajo por incumplimiento de la normativa. 
Emergencia que requiera intervención de los recursos humanos y logísticos propios de la Universidad (ejm. Activación de brigada de emergencias, uso de extintores de otras unidades)</t>
    </r>
  </si>
  <si>
    <t>N.A.</t>
  </si>
  <si>
    <t xml:space="preserve">Impacto menor; se representa en efectos  que se superan en periodos de tiempo menor a 24 horas. </t>
  </si>
  <si>
    <r>
      <rPr>
        <b/>
        <sz val="11"/>
        <rFont val="Humanst521 BT"/>
        <family val="2"/>
      </rPr>
      <t>ECONÓMICO</t>
    </r>
    <r>
      <rPr>
        <sz val="11"/>
        <rFont val="Humanst521 BT"/>
        <family val="2"/>
      </rPr>
      <t xml:space="preserve">
Afectación económica entre 10 y 50 SMLMV
Pérdida de datos relevante para el funcionamiento de la Universidad,  que requieren reprocesos de tabulación. 
Inoportunidad en el reporte de </t>
    </r>
    <r>
      <rPr>
        <u/>
        <sz val="11"/>
        <rFont val="Humanst521 BT"/>
        <family val="2"/>
      </rPr>
      <t>datos</t>
    </r>
    <r>
      <rPr>
        <sz val="11"/>
        <rFont val="Humanst521 BT"/>
        <family val="2"/>
      </rPr>
      <t xml:space="preserve"> para la toma de decisiones en los procesos. </t>
    </r>
  </si>
  <si>
    <r>
      <rPr>
        <b/>
        <sz val="11"/>
        <rFont val="Humanst521 BT"/>
        <family val="2"/>
      </rPr>
      <t>INSTITUCIONAL</t>
    </r>
    <r>
      <rPr>
        <sz val="11"/>
        <rFont val="Humanst521 BT"/>
        <family val="2"/>
      </rPr>
      <t xml:space="preserve">
Desviación en el comportamiento esperado en uno de los objetivos o metas de los programas o proyectos de gestión de la unidad. 
Pérdida de credibilidad de la Universidad a nivel local. 
Exposición negativa de la Universidad en redes sociales. 
Interrupción por menos de 8 horas de las actividades de la Universidad.</t>
    </r>
  </si>
  <si>
    <r>
      <rPr>
        <b/>
        <sz val="11"/>
        <rFont val="Humanst521 BT"/>
        <family val="2"/>
      </rPr>
      <t>SEGURIDAD Y SALUD EN EL TRABAJO (SST) Y MEDIO AMBIENTE</t>
    </r>
    <r>
      <rPr>
        <sz val="11"/>
        <rFont val="Humanst521 BT"/>
        <family val="2"/>
      </rPr>
      <t xml:space="preserve">
Daños ambientales reversibles que requieren acciones correctivas de resultado inmediato. 
Accidentes de trabajo con lesiones o enfermedades laborales que generen incapacidad médica o pérdida de capacidad laboral debidamente certificada por la autoridad competente inferior al 5%.
Formulación de plan de mejoramiento en conjunto con la ARL por incumplimiento de la normativa de SST.
Emergencias que requiera intervención de los recursos humanos y logísticos propios de la unidad (ejm. Activación de un extintor del área para control de un conato).</t>
    </r>
  </si>
  <si>
    <t xml:space="preserve">Impacto leve o insignificante; se representa en efectos nulos o reducidos y se evidencia únicamente en actividades propias del proceso. </t>
  </si>
  <si>
    <r>
      <rPr>
        <b/>
        <sz val="11"/>
        <rFont val="Humanst521 BT"/>
        <family val="2"/>
      </rPr>
      <t>ECONÓMICO</t>
    </r>
    <r>
      <rPr>
        <sz val="11"/>
        <rFont val="Humanst521 BT"/>
        <family val="2"/>
      </rPr>
      <t xml:space="preserve">
Afectación económica menor a 10 SMLMV .
Pérdida mínima de datos relevante para el funcionamiento de la Universidad,  que pueden reconstruirse con procesos sencillos.  
Inoportunidad en el reporte de </t>
    </r>
    <r>
      <rPr>
        <u/>
        <sz val="11"/>
        <rFont val="Humanst521 BT"/>
        <family val="2"/>
      </rPr>
      <t>datos</t>
    </r>
    <r>
      <rPr>
        <sz val="11"/>
        <rFont val="Humanst521 BT"/>
        <family val="2"/>
      </rPr>
      <t xml:space="preserve"> pero no afecta la toma de decisiones. </t>
    </r>
  </si>
  <si>
    <r>
      <rPr>
        <b/>
        <sz val="11"/>
        <rFont val="Humanst521 BT"/>
        <family val="2"/>
      </rPr>
      <t>INSTITUCIONAL</t>
    </r>
    <r>
      <rPr>
        <sz val="11"/>
        <rFont val="Humanst521 BT"/>
        <family val="2"/>
      </rPr>
      <t xml:space="preserve">
Desviación en el comportamiento esperado en las metas de operación del proceso. 
Disminución de la credibilidad del proceso a nivel interno de la institución. 
No hay interrupción de las actividades de la Universidad.</t>
    </r>
  </si>
  <si>
    <r>
      <rPr>
        <b/>
        <sz val="11"/>
        <rFont val="Humanst521 BT"/>
        <family val="2"/>
      </rPr>
      <t xml:space="preserve">SEGURIDAD Y SALUD EN EL TRABAJO (SST) Y MEDIO AMBIENTE
</t>
    </r>
    <r>
      <rPr>
        <sz val="11"/>
        <rFont val="Humanst521 BT"/>
        <family val="2"/>
      </rPr>
      <t>No se reportan daños ambientales, lesiones o situaciones de emergencia. 
Incidentes laborales que no generan lesión en el trabajador.  
Formulación de acciones derivadas de oportunidades de mejora identificadas en auditorias internas en temas relacionados con SST.</t>
    </r>
  </si>
  <si>
    <t xml:space="preserve">A continuación se muestran las zonas de riesgo según el nivel de severidad, resultado de la combinación entre la probabilidad y el impacto. </t>
  </si>
  <si>
    <t xml:space="preserve">MAPA DE CALOR </t>
  </si>
  <si>
    <t>INSIGNIFICANTE 
(1)</t>
  </si>
  <si>
    <t>MENOR 
(2)</t>
  </si>
  <si>
    <t>MODERADO 
(3)</t>
  </si>
  <si>
    <t>MAYOR 
(4)</t>
  </si>
  <si>
    <t>CATASTRÓFICO 
(5)</t>
  </si>
  <si>
    <r>
      <t xml:space="preserve">Teniendo en cuenta el resultado del riesgo INHERENTE (Etapa II), la herramienta automáticamente ubica el consecutivo (Rn) del riesgo en la casilla correspondiente en la pestaña denominada </t>
    </r>
    <r>
      <rPr>
        <b/>
        <sz val="11"/>
        <color theme="1"/>
        <rFont val="Humanst521 BT"/>
        <family val="2"/>
      </rPr>
      <t>Resultado Mapa de Calor</t>
    </r>
    <r>
      <rPr>
        <sz val="11"/>
        <color theme="1"/>
        <rFont val="Humanst521 BT"/>
        <family val="2"/>
      </rPr>
      <t xml:space="preserve">. Adicionalmente, una vez se realiza la valoración de controles, la herramienta también ubica automáricamente el consecutivo (Rn) del riesgo en el mapa de calor del riesgo residual. </t>
    </r>
  </si>
  <si>
    <t xml:space="preserve">IDENTIFICACIÓN Y VALORACIÓN DE CONTROLES </t>
  </si>
  <si>
    <t>EFICIENCIA DE LA IMPLEMENTACIÓN  DEL CONTROL SEGÚN ATRIBUTOS</t>
  </si>
  <si>
    <t>TRATAMIENTO DEL RIESGO RESIDUAL</t>
  </si>
  <si>
    <t xml:space="preserve">La siguiente tabla muestra el tipo de gestión que se debe adelantar frente al riesgo residual </t>
  </si>
  <si>
    <t xml:space="preserve">CARACTERÍSTICAS </t>
  </si>
  <si>
    <t>TIPO DE CONTROL</t>
  </si>
  <si>
    <t>FUNCIÓN</t>
  </si>
  <si>
    <t>VERBOS PARA LA REDACCIÓN SEGÚN TIPO DE  CONTROL</t>
  </si>
  <si>
    <t xml:space="preserve">AUTOMÁTICO 
(25%) </t>
  </si>
  <si>
    <t>MANUAL 
(15%)</t>
  </si>
  <si>
    <t>EFECTO DEL CONTROL</t>
  </si>
  <si>
    <t xml:space="preserve">RIESGO RESIDUAL </t>
  </si>
  <si>
    <t>UBICACIÓN EN EL MAPA DE CALOR</t>
  </si>
  <si>
    <t>ACCIONES A IMPLEMENTAR</t>
  </si>
  <si>
    <t>Atributos de eficiencia</t>
  </si>
  <si>
    <t>Tipo</t>
  </si>
  <si>
    <t xml:space="preserve">Preventivo </t>
  </si>
  <si>
    <r>
      <t xml:space="preserve">Aquellos que actúan para eliminar las causas del riesgo para prevenir su ocurrencia o materialización.
Control accionado en la </t>
    </r>
    <r>
      <rPr>
        <u/>
        <sz val="11"/>
        <color theme="1"/>
        <rFont val="Humanst521 BT"/>
        <family val="2"/>
      </rPr>
      <t xml:space="preserve">entrada del proceso y antes </t>
    </r>
    <r>
      <rPr>
        <sz val="11"/>
        <color theme="1"/>
        <rFont val="Humanst521 BT"/>
        <family val="2"/>
      </rPr>
      <t>de que se realice la actividad originadora del riesgo, se busca establecer las condiciones que aseguren el resultado final esperado.
Efecto sobre la probabilidad de ocurrencia del riesgo.</t>
    </r>
  </si>
  <si>
    <t>PREVENTIVO 
(25%)</t>
  </si>
  <si>
    <t>* Evitar eventualidades.
* Prevenir errores, omisiones o actos inapropiados.
* Tratar el riesgo desde el origen (causas y agentes generadores).</t>
  </si>
  <si>
    <t>* Procedimientos documentados y aplicados
* Referentes normativos
* Personal calificado
* Segregación de funciones y niveles de autorización
* Chequeos de validación
* Seguimientos periódicos
* Validación de credenciales 
* Validaciones en sistemas</t>
  </si>
  <si>
    <t>Comparar 
Conciliar
Cotejar
Revisar
Validar
Verificar</t>
  </si>
  <si>
    <t>Probabilidad</t>
  </si>
  <si>
    <t>2020 - 2040 - 4040</t>
  </si>
  <si>
    <t>Aceptación de riesgo</t>
  </si>
  <si>
    <t>ASUMIR</t>
  </si>
  <si>
    <t xml:space="preserve">NO requiere Plan de Acción  </t>
  </si>
  <si>
    <t>Detectivo</t>
  </si>
  <si>
    <r>
      <t>Aquellos que registran un evento después que se presenta; sirve para descubrir resultados no previstos, desviaciones al proceso o alertar sobre la presencia de un riesgo.
Control accionado</t>
    </r>
    <r>
      <rPr>
        <u/>
        <sz val="11"/>
        <color theme="1"/>
        <rFont val="Humanst521 BT"/>
        <family val="2"/>
      </rPr>
      <t xml:space="preserve"> durante</t>
    </r>
    <r>
      <rPr>
        <sz val="11"/>
        <color theme="1"/>
        <rFont val="Humanst521 BT"/>
        <family val="2"/>
      </rPr>
      <t xml:space="preserve"> la ejecución del proceso. Estos controles detectan el riesgo, pero generan reprocesos.
Efecto sobre la probabilidad de ocurrencia del riesgo. </t>
    </r>
  </si>
  <si>
    <t>DETECTIVO 
(15%)</t>
  </si>
  <si>
    <t>* Detectar errores, omisiones o actos inapropiados ocurridos.
* Identifica el error pero no lo evita.</t>
  </si>
  <si>
    <t>* Conciliaciones
* Puntos de chequeo
* Doble verificación de cálculos
* Auditorías
* Sistemas de detección</t>
  </si>
  <si>
    <t>2060 – 4040 – 4060 – 6020 – 6040 – 6060 – 8020 - 8040</t>
  </si>
  <si>
    <t>Tolerancia al riesgo</t>
  </si>
  <si>
    <t>ACEPTAR</t>
  </si>
  <si>
    <t>Acciones encaminadas a mantener y fortalecer los controles existentes Requiere Plan de Acción para riesgos de corrupción y para los demás según análisis del proceso.</t>
  </si>
  <si>
    <t>Correctivo</t>
  </si>
  <si>
    <r>
      <t xml:space="preserve">Aquellos que permiten el restablecimiento de la actividad, después de ser detectado un evento no deseable; también la modificación de las acciones que propiciaron su ocurrencia.
Control accionado en la </t>
    </r>
    <r>
      <rPr>
        <u/>
        <sz val="11"/>
        <color theme="1"/>
        <rFont val="Humanst521 BT"/>
        <family val="2"/>
      </rPr>
      <t>salida del proceso y después</t>
    </r>
    <r>
      <rPr>
        <sz val="11"/>
        <color theme="1"/>
        <rFont val="Humanst521 BT"/>
        <family val="2"/>
      </rPr>
      <t xml:space="preserve"> de que se materializa el riesgo. Estos controles tienen costos implícitos.
Efecto sobre el impacto frente a la materialización del riesgo. </t>
    </r>
  </si>
  <si>
    <t>CORRECTIVO 
(10%)</t>
  </si>
  <si>
    <t>* Reducir el impacto ante la posible materialización de un riesgo.
* Corregir las eventualidades presentadas.
* Investigar y rectificar los errores y sus causas.</t>
  </si>
  <si>
    <t>* Seguros (pólizas)
* Actividades de contingencia
* Planes de emergencia
* Procedimientos o actividades de respaldo</t>
  </si>
  <si>
    <t>Ajustar
Anular
Corregir 
Reprocesar</t>
  </si>
  <si>
    <t>Impacto</t>
  </si>
  <si>
    <t>2080 – 4080 – 6080 – 8060 – 8080 – 10020 – 10040 – 10060 - 10080</t>
  </si>
  <si>
    <t>Administración de riesgos</t>
  </si>
  <si>
    <t>REDUCIR (MITIGAR - TRANSFERIR)</t>
  </si>
  <si>
    <t>Acciones encaminadas a fortalecer los controles existentes o crear nuevos controles, a través de acciones de mitigación, reducción o transferencia.
Requiere plan de acción</t>
  </si>
  <si>
    <t>Implementación</t>
  </si>
  <si>
    <t>Automático</t>
  </si>
  <si>
    <t xml:space="preserve">Controles que implican actividades de procesamiento o validación de información que se ejecutan por un sistema y/o aplicativo de manera automática sin la intervención de personas para su realización. Pueden ser controles de acceso, o de seguimiento, aprobaciones o ejecuciones que se realizan por algún sistema de información, generación de reportes o indicadores, sistemas de seguridad con scanner, sistemas de grabación, entre otros. Este tipo de controles suelen ser más efectivos en algunos ámbitos dada su complejidad. </t>
  </si>
  <si>
    <t>20100 – 40100 – 60100 – 80100 - 100100</t>
  </si>
  <si>
    <t>Nivel máximo de severidad</t>
  </si>
  <si>
    <t>Acciones encaminadas a mitigar, reducir, transferir, reemplazar, rediseñar o eliminar la actividad que origina el riesgo.
Requiere plan de acción</t>
  </si>
  <si>
    <t>Manual</t>
  </si>
  <si>
    <t>Controles que son ejecutados por una persona, tiene implícito el error humano. Pueden ser: Políticas de operación aplicables, autorizaciones a través de firmas o confirmaciones vía correo electrónico, archivos físicos, consecutivos, listas de chequeo, controles de seguridad con personal especializado, entre otros.</t>
  </si>
  <si>
    <t>* Atributos informativos</t>
  </si>
  <si>
    <t>Documentación</t>
  </si>
  <si>
    <t>Documentado</t>
  </si>
  <si>
    <t>Controles que están documentados en el proceso, ya sea en manuales, procedimientos, guías o cualquier otro documento propio del proceso.</t>
  </si>
  <si>
    <t>Sin documentar</t>
  </si>
  <si>
    <t>Identifica a los controles que pese a que se ejecutan en el proceso no se encuentran documentados en ningún documento propio del proceso.</t>
  </si>
  <si>
    <t>Frecuencia</t>
  </si>
  <si>
    <t xml:space="preserve">Diaria </t>
  </si>
  <si>
    <t>Todos los días</t>
  </si>
  <si>
    <t xml:space="preserve">Semanal </t>
  </si>
  <si>
    <t xml:space="preserve">Cada 7-8 días </t>
  </si>
  <si>
    <t>Quincenal</t>
  </si>
  <si>
    <t>Cada 15 días</t>
  </si>
  <si>
    <t xml:space="preserve">Mensual </t>
  </si>
  <si>
    <t>Una vez al Mes</t>
  </si>
  <si>
    <t>Bimestral</t>
  </si>
  <si>
    <t>Cada dos meses</t>
  </si>
  <si>
    <t xml:space="preserve">Trimestral </t>
  </si>
  <si>
    <t>Cada tres meses</t>
  </si>
  <si>
    <t xml:space="preserve">Semestral </t>
  </si>
  <si>
    <t xml:space="preserve">Cada seis meses </t>
  </si>
  <si>
    <t>Anual</t>
  </si>
  <si>
    <t xml:space="preserve">Cada año </t>
  </si>
  <si>
    <t>Bienal</t>
  </si>
  <si>
    <t xml:space="preserve">Cada dos años </t>
  </si>
  <si>
    <t>Cuando aplique</t>
  </si>
  <si>
    <t>Evidencia</t>
  </si>
  <si>
    <t>Con registro</t>
  </si>
  <si>
    <t xml:space="preserve">El control genera un registro que permite evidenciar su ejecución. </t>
  </si>
  <si>
    <t>Sin registro</t>
  </si>
  <si>
    <t>El control no genera un registro de su ejecución.</t>
  </si>
  <si>
    <r>
      <rPr>
        <b/>
        <i/>
        <sz val="11"/>
        <color theme="1"/>
        <rFont val="Humanst521 BT"/>
        <family val="2"/>
      </rPr>
      <t xml:space="preserve">*Nota: </t>
    </r>
    <r>
      <rPr>
        <i/>
        <sz val="11"/>
        <color theme="1"/>
        <rFont val="Humanst521 BT"/>
        <family val="2"/>
      </rPr>
      <t>Los atributos informativos solo permiten darle formalidad al control y su fin es el de conocer el entorno del control y complementar el análisis con elementos cualitativos; sin embargo, estos no tienen una incidencia directa en su efectividad.</t>
    </r>
  </si>
  <si>
    <t xml:space="preserve">PROCESOS/SUBPROCESO </t>
  </si>
  <si>
    <t>OBJETIVO DEL PROCESO</t>
  </si>
  <si>
    <t xml:space="preserve">Fecha de Actualización </t>
  </si>
  <si>
    <t>DIRECCIÓN INSTITUCIONAL</t>
  </si>
  <si>
    <t>Garantizar el cumplimiento de la Misión, Visión y Políticas Institucionales conforme a la normatividad aplicable y a las disposiciones del orden nacional.</t>
  </si>
  <si>
    <t>PROCESOS ESTRATÉGICOS</t>
  </si>
  <si>
    <t>PLANEACIÓN INSTITUCIONAL</t>
  </si>
  <si>
    <t>Asesorar y apoyar la planificación institucional, en el horizonte de la Misión, Visión, Objetivos y Políticas establecidas por el Consejo Superior, el Consejo Académico y el Rector.</t>
  </si>
  <si>
    <t xml:space="preserve">PI - Planeación Estratégica </t>
  </si>
  <si>
    <t>Asesorar y apoyar la planeación estratégica de la Universidad en el marco de los lineamientos establecidos por el Consejo Superior, el Consejo Académico y el Rector</t>
  </si>
  <si>
    <t>PI - UIAES</t>
  </si>
  <si>
    <t>Capturar, organizar, procesar y analizar la información primaria que la Universidad genera para satisfacer tanto los requerimientos de entes externos como las necesidades propias de la Universidad y la comunidad en general.</t>
  </si>
  <si>
    <t>SEGUIMIENTO INSTITUCIONAL</t>
  </si>
  <si>
    <t>Realizar seguimiento continuo a los procesos Estratégicos, Misionales, de Evaluación y Apoyo de la Universidad a través de un enfoque sistémico de auditorías internas; de igual forma, dar asesoría y acompañamiento en Administración del Riesgo y Planes de Mejoramiento. Así mismo, proporcionar valor agregado a la organización a través de recomendaciones con un alcance preventivo y de mejoramiento de los procesos. Además, apoyar la Solución de Conflictos administrativos y facilitar el flujo de información con Entes Externos.</t>
  </si>
  <si>
    <t>PROCESOS DE EVALUACIÓN</t>
  </si>
  <si>
    <t>GESTIÓN DE LA CALIDAD ACADÉMICA</t>
  </si>
  <si>
    <t>Garantizar el mejoramiento continuo de la calidad académica de la UIS.</t>
  </si>
  <si>
    <t>CA - Renovación de la Acreditación Institucional</t>
  </si>
  <si>
    <t>Evaluar la Calidad Académica de la UIS: Su Proyecto Institucional, sus procesos de formación, investigación y extensión; así como su organización y funcionamiento, según los lineamientos del Consejo Nacional de Acreditación.</t>
  </si>
  <si>
    <t>CA - Acreditación o Renovación de la Acreditación de Programas</t>
  </si>
  <si>
    <t>Evaluar la calidad de los programas académicos de la UIS: su proyecto educativo, sus procesos académicos, su organización y funcionamiento, sus logros, según los lineamientos del Consejo Nacional de Acreditación.</t>
  </si>
  <si>
    <t>CA - Gestión de Programas Académicos</t>
  </si>
  <si>
    <t>Garantizar que los programas académicos ofrecidos por la Universidad Industrial de Santander cumplen con las condiciones de calidad para su ofrecimiento y desarrollo.</t>
  </si>
  <si>
    <t xml:space="preserve">FORMACIÓN </t>
  </si>
  <si>
    <t>Garantizar el desarrollo de los Programas Académicos.</t>
  </si>
  <si>
    <t>PROCESOS
MISIONALES</t>
  </si>
  <si>
    <t>INVESTIGACIÓN</t>
  </si>
  <si>
    <t>Promover el desarrollo de las políticas de investigación y propiedad intelectual de la Universidad reafirmando la prioridad y el valor estratégico y misional que la Institución reconoce en estas actividades.</t>
  </si>
  <si>
    <t>IN - Gestión y Promoción de la Investigación</t>
  </si>
  <si>
    <t>Promover las condiciones adecuadas para el desarrollo de las actividades de investigación lideradas por la Comunidad Universitaria.</t>
  </si>
  <si>
    <t>IN - Gestión y Protección de la Propiedad Intelectual</t>
  </si>
  <si>
    <t>Coordinar y apoyar a nivel institucional las estrategias y programas relacionados con la propiedad intelectual, velando por el respeto, protección y aprovechamiento de los derechos de propiedad intelectual propios y de terceros.</t>
  </si>
  <si>
    <t>EXTENSIÓN</t>
  </si>
  <si>
    <t>Gestionar, fomentar y realizar seguimiento al registro de las actividades de extensión de la Universidad basado en el cumplimiento de los requisitos y procedimientos administrativos de la política de extensión según la normativa vigente.</t>
  </si>
  <si>
    <t xml:space="preserve">EX - Instituto de Lenguas </t>
  </si>
  <si>
    <t>Ofrecer con calidad UIS, programas y servicios de lenguas extranjeras atendiendo estándares nacionales e internacionales tanto a usuarios individuales como a empresas, instituciones educativas y a la comunidad universitaria en general.</t>
  </si>
  <si>
    <t xml:space="preserve">EX - Consultorio Jurídico </t>
  </si>
  <si>
    <t>Consolidar los conocimientos de los estudiantes de la carrera de Derecho y Ciencia Política a través de prácticas garantizando su formación, así como, la prestación del servicio social de asesoría jurídica y la promoción de mecanismos alternativos de resolución de conflictos a personas de escasos recursos económicos de la región, en las áreas del Derecho Penal, Familia, Público, Privado, laboral y líneas transversales.</t>
  </si>
  <si>
    <t>ADMISIONES Y REGISTRO ACADÉMICO</t>
  </si>
  <si>
    <t>Garantizar que las actividades de admisión de aspirantes y de registro académico se realicen de forma oportuna y confiable de acuerdo al calendario académico</t>
  </si>
  <si>
    <t>PROCESOS DE APOYO</t>
  </si>
  <si>
    <t>AR - Admisiones</t>
  </si>
  <si>
    <t>Dar a conocer y proporcionar información de los Programas Académicos ofrecidos en la Universidad y desarrollar las actividades relacionadas con la inscripción, selección y admisión de aspirantes de acuerdo a los parámetros establecidos por la Universidad.</t>
  </si>
  <si>
    <t>AR - Registro Académico</t>
  </si>
  <si>
    <t>Garantizar que la información académica se proporcione de manera oportuna, confiable y de acuerdo con lo estipulado en el Calendario Académico.</t>
  </si>
  <si>
    <t>CONTRATACIÓN</t>
  </si>
  <si>
    <t>Contratar, apoyar, asesorar y capacitar a las diferentes Unidades Académico Administrativas y a la Alta Dirección en el proceso de contratación de la Universidad Industrial de Santander conforme a los principios, políticas procedimientos, facultades y competencias estipuladas en el Estatuto de Contratación vigente, con su correspondiente reglamentación.</t>
  </si>
  <si>
    <t>CO - Operaciones Internacionales</t>
  </si>
  <si>
    <t>Asesorar y tramitar la adquisición de bienes y/o servicios internacionales, que requieran las diferentes Unidades Académico Administrativas y/o proyectos de la Universidad.</t>
  </si>
  <si>
    <t>JURÍDICO</t>
  </si>
  <si>
    <t>Asesorar y representar jurídicamente a la Universidad de forma oportuna y de acuerdo a la normatividad vigente, así como suministrar información y atender requerimientos solicitados por entes internos y/o externos.</t>
  </si>
  <si>
    <t>RELACIONES EXTERIORES</t>
  </si>
  <si>
    <t>Orientar, promover y desarrollar procesos de movilidad de personas, de intercambios de servicios y conocimientos y de cooperación interinstitucional, en los ámbitos nacional e internacional así como suministrar servicios encaminados a beneficiar la comunidad de egresados.</t>
  </si>
  <si>
    <t>RE - Programa de Egresados</t>
  </si>
  <si>
    <t>Coordinar actividades de formación e información dirigidas a la comunidad de Egresados UIS, con el fin de fortalecer el vínculo con la Universidad.</t>
  </si>
  <si>
    <t>BIBLIOTECA</t>
  </si>
  <si>
    <t>Satisfacer las necesidades de información científica, técnica y humanística de la comunidad universitaria, asegurando la disponibilidad de material bibliográfico.</t>
  </si>
  <si>
    <t>BI - Atención a Usuarios</t>
  </si>
  <si>
    <t>Satisfacer las necesidades de información científica, técnica y humanística asegurando el mantenimiento y disponibilidad de material bibliográfico, así como una adecuada orientación en los servicios y uso de los recursos bibliográficos a la comunidad universitaria.</t>
  </si>
  <si>
    <t>BI - Procesamiento Técnico</t>
  </si>
  <si>
    <t>Garantizar la adquisición continúa y oportuna del material bibliográfico pertinente, así como su procesamiento y disponibilidad.</t>
  </si>
  <si>
    <t>FINANCIERO</t>
  </si>
  <si>
    <t>Administrar eficientemente los recursos financieros de la Universidad.</t>
  </si>
  <si>
    <t>FI - Presupuesto</t>
  </si>
  <si>
    <t>Apoyar, verificar y coordinar los procesos de ejecución presupuestal.</t>
  </si>
  <si>
    <t>FI - Tesorería</t>
  </si>
  <si>
    <t>Verificar y realizar las actividades referentes al ingreso de dinero y pagos por la adquisición de bienes y servicios autorizados por las UAA.</t>
  </si>
  <si>
    <t>FI - Inventarios</t>
  </si>
  <si>
    <t>Orientar y coordinar las actividades de control de inventarios de los bienes de la Universidad.</t>
  </si>
  <si>
    <t>FI - Contabilidad</t>
  </si>
  <si>
    <t>Analizar, verificar y preparar la información para la elaboración de los estados financieros de la Universidad.</t>
  </si>
  <si>
    <t>FI - Recaudos</t>
  </si>
  <si>
    <t>Coordinar las actividades de Recaudo relacionadas con Cartera, Estampilla ProUIS y Liquidaciones de pregrado.</t>
  </si>
  <si>
    <t>PUBLICACIONES</t>
  </si>
  <si>
    <t>Ofrecer servicios editoriales, de artes gráficas y de difusión, mediante el uso de tecnologías y talento humano calificados, para contribuir a la generación del conocimiento y a la conservación y la reinterpretación de la cultura, de manera que sea accesible a la comunidad.</t>
  </si>
  <si>
    <t>PU - Gestión Administrativa y de Servicio al Cliente</t>
  </si>
  <si>
    <t>Realizar una adecuada orientación a nuestros clientes, asegurando la capacidad de cumplimiento de sus requisitos, la conformidad en la entrega del producto terminado y la gestión del cobro.</t>
  </si>
  <si>
    <t>PU - Editorial</t>
  </si>
  <si>
    <t>Contribuir a la visibilidad de la Universidad Industrial de Santander mediante la publicación, y divulgación de la producción intelectual de profesores, estudiantes y actores culturales de la región y del país con altos niveles de calidad.</t>
  </si>
  <si>
    <t>PU - Producción</t>
  </si>
  <si>
    <t>Garantizar los recursos, la ejecución de las actividades y las responsabilidades, necesarios para la realización de los productos, de acuerdo con las necesidades y expectativas de los clientes, y hacer seguimiento y control a la planificación realizada</t>
  </si>
  <si>
    <t>PU - Comercialización y Distribución</t>
  </si>
  <si>
    <t>Promover, distribuir y comercializar libros, material de apoyo pedagógico, revistas y productos fabricados por la División de Publicaciones, así como gestionar la compra y venta de productos institucionales, libros de otras editoriales y material de apoyo en general.</t>
  </si>
  <si>
    <t>SERVICIOS INFORMÁTICOS Y DE TELECOMUNICACIONES</t>
  </si>
  <si>
    <t xml:space="preserve">Gestionar y administrar los recursos y servicios de tecnologías de la información y comunicación - TICs - para el soporte de los procesos institucionales, mediante la modernización de la infraestructura de los servicios informáticos institucionales, el adecuado uso de los recursos y la innovación tecnológica, apoyando la consecución de los objetivos estratégicos y misionales de la Universidad. </t>
  </si>
  <si>
    <t>SI - Desarrollo de Software</t>
  </si>
  <si>
    <t>Desarrollar sistemas de información, aplicaciones y/o software, para el soporte de los procesos institucionales y la atención de las necesidades de las diferentes Unidades Académico Administrativas.</t>
  </si>
  <si>
    <t>SI - Servicios de Tecnologías de la información</t>
  </si>
  <si>
    <t>Gestionar los recursos y servicios de tecnologías de la información, ofrecidos a la comunidad universitaria, por la División de Servicios Informáticos y de Telecomunicaciones.</t>
  </si>
  <si>
    <t>BIENESTAR ESTUDIANTIL</t>
  </si>
  <si>
    <t>Ofrecer y mantener servicios y programas que promuevan la formación integral y el mejoramiento de la calidad de vida de la Comunidad Universitaria.</t>
  </si>
  <si>
    <t>BE - Atención en Salud</t>
  </si>
  <si>
    <t>Prestar servicios de salud en el primer nivel de complejidad a estudiantes de pregrado y postgrado tiempo completo (Maestría y Doctorado), en modalidad Presencial y Presencialidad Remota</t>
  </si>
  <si>
    <t>BE - Atención Socioeconómica</t>
  </si>
  <si>
    <t>Ofrecer, adjudicar y hacer seguimiento a los servicios de alimentación subsidiada y otros beneficios socioeconómicos para los estudiantes y a los servicios de alimentación no subsidiada para la Comunidad Universitaria</t>
  </si>
  <si>
    <t>BE - Programas Educativo-Preventivos</t>
  </si>
  <si>
    <t>Fomentar en la Comunidad Estudiantil la promoción de la salud, la prevención de enfermedades, el autocuidado y la adopción de estilos de vida saludables</t>
  </si>
  <si>
    <t>GESTIÓN CULTURAL</t>
  </si>
  <si>
    <t>Contribuir a la formación integral de la comunidad universitaria y nutrir el proceso cultural de la región, mediante el desarrollo de actividades artísticas y culturales.</t>
  </si>
  <si>
    <t>CU - Organización y Coordinación de Eventos Culturales y Artísticos</t>
  </si>
  <si>
    <t>Organizar, coordinar y ejecutar eventos culturales y artísticos para facilitar el acceso de la comunidad a las diversas manifestaciones del arte y la cultura, en consonancia con el Proyecto Institucional.</t>
  </si>
  <si>
    <t>CU - Promoción y Fortalecimiento de Grupos Artísticos y Culturales</t>
  </si>
  <si>
    <t>Promover en los estudiantes la participación en los grupos artísticos y culturales de la Universidad Industrial de Santander y proyectar su trabajo artístico en la comunidad universitaria y en la comunidad en general.</t>
  </si>
  <si>
    <t>RECURSOS FÍSICOS</t>
  </si>
  <si>
    <t>Garantizar las condiciones de infraestructura y mantenimiento físico; seguridad; transporte y movilidad y ambientales en las instalaciones de la Universidad, que permitan el correcto desarrollo de las funciones misionales y actividades de apoyo de la Institución.</t>
  </si>
  <si>
    <t>RF - Mantenimiento Físico</t>
  </si>
  <si>
    <t>Garantizar el mantenimiento físico de las instalaciones de la Universidad mediante los servicios de albañilería y fontanería, soldadura, carpintería, electricidad y pintura para el correcto desarrollo de las funciones misionales y actividades de apoyo de la Institución.</t>
  </si>
  <si>
    <t>RF - Seguridad y Vigilancia</t>
  </si>
  <si>
    <t>Garantizar las condiciones de seguridad y vigilancia de los bienes e instalaciones de la Universidad, para el correcto desarrollo de las funciones misionales y actividades de apoyo de la Institución.</t>
  </si>
  <si>
    <t>RF - Asesoría Especializada</t>
  </si>
  <si>
    <t>Asesorar y apoyar las actividades de diseño, supervisión, montaje y mantenimiento de la infraestructura física existente y nueva, así como la gestión ambiental para el correcto desarrollo de las funciones misionales y actividades de apoyo de la Institución.</t>
  </si>
  <si>
    <t>RF - Administrativo y Financiero</t>
  </si>
  <si>
    <t>Ejecutar y controlar la gestión financiera y administrativa del proceso de Recursos Físicos, para atender los requerimientos institucionales conforme con la normativa vigente.</t>
  </si>
  <si>
    <t>RF - Transporte y Movilidad</t>
  </si>
  <si>
    <t>Garantizar el servicio de transporte y movilidad de la Universidad para facilitar el desplazamiento seguro, eficiente y oportuno de estudiantes, administrativos, docentes, personal externo autorizado, así como de bienes muebles y de residuos, dentro del campus central y hacia otras sedes o destinos externos.</t>
  </si>
  <si>
    <t>RF - Espacio Público Central</t>
  </si>
  <si>
    <t>Garantizar las condiciones ambientales y de mantenimiento físico del espacio público de la sede Central de la Universidad para el correcto desarrollo de las funciones misionales y actividades de apoyo de la Institución.</t>
  </si>
  <si>
    <t>RF - Central Zona A</t>
  </si>
  <si>
    <t>Garantizar el mantenimiento físico de las instalaciones ubicadas en la zona A de la sede Central de la Universidad para el correcto desarrollo de las funciones misionales y actividades de apoyo de la Institución.</t>
  </si>
  <si>
    <t>RF - Central Zona B</t>
  </si>
  <si>
    <t>Garantizar el mantenimiento físico de las instalaciones ubicadas en la zona B de la sede Central de la Universidad para el correcto desarrollo de las funciones misionales y actividades de apoyo de la Institución.</t>
  </si>
  <si>
    <t>RF - Guatiguará</t>
  </si>
  <si>
    <t>Garantizar las condiciones de infraestructura física, ambientales y realizar actividades administrativas de la sede Guatiguará de la Universidad para correcto desarrollo de las funciones misionales y actividades de apoyo de la Institución.</t>
  </si>
  <si>
    <t>RF - Floridablanca y Bucarica</t>
  </si>
  <si>
    <t>Garantizar las condiciones de infraestructura física, ambientales y realizar actividades administrativas de las sedes Floridablanca y Bucarica de la Universidad para el correcto desarrollo de las funciones misionales y actividades de apoyo de la Institución.</t>
  </si>
  <si>
    <t>RF - Facultad de Salud, Mesón de los Búcaros e Instituto de Lenguas (sede Conucos)</t>
  </si>
  <si>
    <t>Garantizar las condiciones de infraestructura física y ambientales de las sedes Facultad de Salud, Mesón de los Búcaros e Instituto de Lenguas (sede Conucos) de la Universidad para el correcto desarrollo de las funciones misionales y actividades de apoyo de la Institución.</t>
  </si>
  <si>
    <t>RF - Sedes Regionales</t>
  </si>
  <si>
    <t>Garantizar las condiciones de infraestructura física, ambientales y realizar actividades administrativas de las sedes regionales de la Universidad para el correcto desarrollo de las funciones misionales y actividades de apoyo de la Institución.</t>
  </si>
  <si>
    <t>TALENTO HUMANO</t>
  </si>
  <si>
    <t>Coordinar y apoyar las actividades de selección, inducción, entrenamiento, capacitación, administración y retiro de todo el personal de la Universidad, asegurando su integridad y buscando el aprovechamiento y mejoramiento de su talento para el cumplimiento de la misión institucional.</t>
  </si>
  <si>
    <t>TH - Desarrollo Humano Organizacional</t>
  </si>
  <si>
    <t>Promover acciones de bienestar laboral, personal y familiar en las etapas de ingreso, desarrollo y retiro de los integrantes de la comunidad trabajadora UIS, propiciando el desarrollo humano como herramienta para fortalecer la salud, el clima organizacional, la cohesión social y la construcción de comunidad.</t>
  </si>
  <si>
    <t>TH - Asuntos Personal Docente</t>
  </si>
  <si>
    <t>Atender y coordinar las actividades relacionadas con los profesores de planta y de cátedra, de la Universidad.</t>
  </si>
  <si>
    <t>TH - Formación del Personal</t>
  </si>
  <si>
    <t xml:space="preserve">Satisfacer las necesidades de formación, entrenamiento y capacitación del personal administrativo de la Universidad, en términos de conocimientos, habilidades y aptitudes, que le permitan desempeñar el cargo acorde a las necesidades de la Institución; y orientar y brindar acompañamiento al personal docente en el trámite de solicitudes de comisiones de estudio conducentes a título, estancias posdoctorales y año sabático. </t>
  </si>
  <si>
    <t>TH - Seguridad y Salud en el Trabajo</t>
  </si>
  <si>
    <t>Promover entornos seguros y estilos de trabajo saludables mediante la gestión eficaz en Seguridad y Salud en el Trabajo (SST), controlando la incidencia de enfermedades profesionales y lesiones personales en funcionarios de planta, docentes cátedra, tutores, estudiantes, contratistas y visitantes de la Universidad Industrial de Santander.</t>
  </si>
  <si>
    <t>TH - Administración de la Compensación Salarial</t>
  </si>
  <si>
    <t>Mantener y asegurar un sistema de compensación salarial del Talento Humano de acuerdo a las directrices de la Universidad y normatividad legal vigente que aplique a los procedimientos de liquidación.</t>
  </si>
  <si>
    <t>TH - Asuntos Pensionales</t>
  </si>
  <si>
    <t>Gestionar y tramitar asuntos pensionales conforme a la legislación vigente y demás disposiciones de la Universidad Industrial de Santander</t>
  </si>
  <si>
    <t>TH - Asuntos Personal Administrativo</t>
  </si>
  <si>
    <t>Atender y coordinar las actividades relacionadas con el personal administrativo de la UIS de acuerdo con la reglamentación vigente.</t>
  </si>
  <si>
    <t>COMUNICACIÓN INSTITUCIONAL</t>
  </si>
  <si>
    <t>Gestionar los procesos comunicativos y el relacionamiento con el público de interés de la Institución, en concordancia con el desarrollo de sus funciones misionales (docencia, investigación y extensión) y la gestión administrativa.</t>
  </si>
  <si>
    <t>CI - Producción de Medios</t>
  </si>
  <si>
    <t>Producir material comunicativo en donde se difunda información institucional pertinente, de calidad, actualizada a la Comunidad Universitaria y a la sociedad en general, teniendo en cuenta los tres procesos misionales de la Institución: formación, investigación y extensión.</t>
  </si>
  <si>
    <t>CI - Difusión Interna y Externa</t>
  </si>
  <si>
    <t>Informar a la comunidad universitaria y al público en general, los acontecimientos de la vida universitaria y de la sociedad, mediante la difusión de productos comunicativos radiales, audiovisuales, impresos y multimediales.</t>
  </si>
  <si>
    <t>GESTIÓN DOCUMENTAL</t>
  </si>
  <si>
    <t>Orientar y asesorar a las Unidades Académico-Administrativas en la organización y conservación de los documentos y archivos de la Universidad Industrial de Santander, así como el control de los documentos y registros del Sistema de Gestión Integrado.</t>
  </si>
  <si>
    <t>GD - Gestión de Producción y Control de Documentos</t>
  </si>
  <si>
    <t>Gestionar la estandarización de los documentos de la Universidad Industrial de Santander y el control de los documentos establecidos en los procesos de la institución conforme a la normativa vigente aplicable</t>
  </si>
  <si>
    <t>GD - Gestión de Correspondencia</t>
  </si>
  <si>
    <t>Garantizar que los documentos recibidos y emitidos por la Universidad Industrial de Santander, lleguen oportunamente a su destino.</t>
  </si>
  <si>
    <t>GD - Gestión Archivística</t>
  </si>
  <si>
    <t>Organizar, disponer y conservar los documentos de forma que se garantice el acceso y la integridad física de los mismos de
acuerdo a los lineamientos aplicables de la Ley General de Archivo.</t>
  </si>
  <si>
    <t>RECURSOS TECNOLÓGICOS</t>
  </si>
  <si>
    <t>Gestionar los procesos de mantenimiento preventivos y correctivos para los activos de las diferentes Unidades Académico Administrativas, Laboratorios y Sedes Regionales de la Universidad Industrial de Santander.</t>
  </si>
  <si>
    <t>RT - Mantenimiento de Equipos</t>
  </si>
  <si>
    <t>Apoyar el correcto funcionamiento de los equipos eléctricos, electrónicos, electromecánicos, ópticos, mecánicos, térmicos y de refrigeración de la Universidad Industrial de Santander, mediante la realización o supervisión de los mantenimientos preventivos o mantenimientos correctivos.</t>
  </si>
  <si>
    <t>RT - Verificación Metrológica</t>
  </si>
  <si>
    <t>Apoyar el correcto funcionamiento de los equipos de la Universidad Industrial de Santander teniendo en cuenta las actividades de
Verificación Metrológica en las magnitudes de masa y temperatura.</t>
  </si>
  <si>
    <t>UISALUD</t>
  </si>
  <si>
    <t>Contribuir al mejoramiento del estado de salud de la población usuaria, mediante el aseguramiento y prestación de servicios de salud en los ámbitos primario y complementario, que garanticen altos estándares éticos y de calidad en la atención.</t>
  </si>
  <si>
    <t>UD - Dirección estratégica y Calidad - UISALUD</t>
  </si>
  <si>
    <t>Garantizar una mejora continua en los procesos estratégicos, administrativos, de aseguramiento y de prestación de servicios asistenciales, a través de la definición y seguimiento de objetivos basados en los enfoques estratégicos del Plan de Desarrollo Institucional, lineamientos de acreditación en salud y las normas de los sistemas de gestión aplicables.</t>
  </si>
  <si>
    <t>UD - Gestión del riesgo en salud</t>
  </si>
  <si>
    <t>UD - Gestión Administrativa UISALUD</t>
  </si>
  <si>
    <t>Apoyar y controlar la gestión financiera y administrativa necesaria para garantizar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</si>
  <si>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Prestación de servicios asistenciales</t>
  </si>
  <si>
    <t>Garantizar la prestación de los servicios médico asistenciales ambulatorios, de baja y mediana complejidad, a los afiliados a UISALUD, asegurando la calidad, accesibilidad, oportunidad, continuidad e integralidad de la atención mediante el cumplimiento de la normativa legal vigente.</t>
  </si>
  <si>
    <t>UD - Prestación de programas de promoción y prevención</t>
  </si>
  <si>
    <t xml:space="preserve">Definir y ejecutar programas de promoción de la salud y prevención de enfermedades, de conformidad con las Rutas Integrales de Atención en Salud (RIAS) y la normativa legal vigente aplicable para el control de los factores de riego que afecten las condiciones de salud de la población usuaria. </t>
  </si>
  <si>
    <t>UD - Aseguramiento de la prestación del servicio.</t>
  </si>
  <si>
    <t>Asegurar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</si>
  <si>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Aseguramiento del recaudo</t>
  </si>
  <si>
    <t>UD - Aseguramiento de la afiliación</t>
  </si>
  <si>
    <t>Asegurar la afiliación a UISALUD de cotizantes y su grupo familiar, de conformidad con lo establecido en la normativa legal vigente.</t>
  </si>
  <si>
    <t xml:space="preserve">TODOS LOS PROCESOS </t>
  </si>
  <si>
    <t>Objetivos de todos los procesos.
Nota: En caso de ser necesario agregar un comentario en la celda anterior (proceso) mencionando las salvedades a que haya lugar. Ejemplo: excepciones.</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</si>
  <si>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</si>
  <si>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</si>
  <si>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</si>
  <si>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</si>
  <si>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</si>
  <si>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</si>
  <si>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</si>
  <si>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</si>
  <si>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</si>
  <si>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</si>
  <si>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</si>
  <si>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</si>
  <si>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</si>
  <si>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</si>
  <si>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</si>
  <si>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</si>
  <si>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</si>
  <si>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</si>
  <si>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</si>
  <si>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</si>
  <si>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</si>
  <si>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</si>
  <si>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</si>
  <si>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</si>
  <si>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</si>
  <si>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</si>
  <si>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</si>
  <si>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</si>
  <si>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</si>
  <si>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</si>
  <si>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</si>
  <si>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</si>
  <si>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</si>
  <si>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</si>
  <si>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</si>
  <si>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</si>
  <si>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</si>
  <si>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</si>
  <si>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</si>
  <si>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</si>
  <si>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</si>
  <si>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</si>
  <si>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</si>
  <si>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</si>
  <si>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</si>
  <si>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</si>
  <si>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</si>
  <si>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</si>
  <si>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</si>
  <si>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</si>
  <si>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</si>
  <si>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</si>
  <si>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</si>
  <si>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</si>
  <si>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</si>
  <si>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</si>
  <si>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</si>
  <si>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</si>
  <si>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</si>
  <si>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</si>
  <si>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</si>
  <si>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</si>
  <si>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</si>
  <si>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</si>
  <si>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</si>
  <si>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</si>
  <si>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</si>
  <si>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</si>
  <si>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</si>
  <si>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</si>
  <si>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 xml:space="preserve">Sin iniciar </t>
  </si>
  <si>
    <t xml:space="preserve">En proceso </t>
  </si>
  <si>
    <t xml:space="preserve">Cumplida </t>
  </si>
  <si>
    <t xml:space="preserve">Incumplida </t>
  </si>
  <si>
    <t xml:space="preserve">No Aplica </t>
  </si>
  <si>
    <t>SI</t>
  </si>
  <si>
    <t>NO</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</si>
  <si>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</si>
  <si>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</si>
  <si>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</si>
  <si>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</si>
  <si>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</si>
  <si>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</si>
  <si>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</si>
  <si>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</si>
  <si>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</si>
  <si>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</si>
  <si>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</si>
  <si>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</si>
  <si>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</si>
  <si>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</si>
  <si>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</si>
  <si>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</si>
  <si>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</si>
  <si>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</si>
  <si>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</si>
  <si>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</si>
  <si>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</si>
  <si>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</si>
  <si>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</si>
  <si>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</si>
  <si>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</si>
  <si>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</si>
  <si>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</si>
  <si>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</si>
  <si>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</si>
  <si>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</si>
  <si>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</si>
  <si>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</si>
  <si>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</si>
  <si>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</si>
  <si>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</si>
  <si>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</si>
  <si>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</si>
  <si>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</si>
  <si>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</si>
  <si>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</si>
  <si>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</si>
  <si>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</si>
  <si>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</si>
  <si>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</si>
  <si>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</si>
  <si>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</si>
  <si>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</si>
  <si>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</si>
  <si>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</si>
  <si>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</si>
  <si>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</si>
  <si>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</si>
  <si>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</si>
  <si>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</si>
  <si>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</si>
  <si>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</si>
  <si>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</si>
  <si>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</si>
  <si>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</si>
  <si>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</si>
  <si>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</si>
  <si>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</si>
  <si>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</si>
  <si>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</si>
  <si>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</si>
  <si>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</si>
  <si>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</si>
  <si>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</si>
  <si>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</si>
  <si>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</si>
  <si>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</si>
  <si>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</si>
  <si>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</si>
  <si>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</si>
  <si>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</si>
  <si>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</si>
  <si>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</si>
  <si>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</si>
  <si>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</si>
  <si>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</si>
  <si>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</si>
  <si>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</si>
  <si>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</si>
  <si>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</si>
  <si>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</si>
  <si>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</si>
  <si>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</si>
  <si>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</si>
  <si>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</si>
  <si>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</si>
  <si>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 xml:space="preserve">Posibilidad de </t>
  </si>
  <si>
    <t>Afectación económica</t>
  </si>
  <si>
    <t>Afectación reputacional</t>
  </si>
  <si>
    <t>Afectación económica y reputacional</t>
  </si>
  <si>
    <t>Efecto dañoso sobre bienes públicos</t>
  </si>
  <si>
    <t>Efecto dañoso sobre recursos públicos</t>
  </si>
  <si>
    <t>Efecto dañoso sobre intereses patrimoniales de naturaleza pública</t>
  </si>
  <si>
    <t>MATRIZ DE CALIFICACIÓN, EVALUACIÓN Y RESPUESTA A LOS RIESGOS</t>
  </si>
  <si>
    <t>MUY BAJO 
(1)</t>
  </si>
  <si>
    <t xml:space="preserve">ASUMIR O ACEPTAR </t>
  </si>
  <si>
    <t>BAJO
(2)</t>
  </si>
  <si>
    <t xml:space="preserve">REDUCIR </t>
  </si>
  <si>
    <t xml:space="preserve">EVITAR </t>
  </si>
  <si>
    <t>MEDIO 
(3)</t>
  </si>
  <si>
    <t xml:space="preserve">COMPARTIR O TRANSFERIR </t>
  </si>
  <si>
    <t>ALTO
(4)</t>
  </si>
  <si>
    <t>MUY ALTO
(5)</t>
  </si>
  <si>
    <t>riesgo inherente</t>
  </si>
  <si>
    <t xml:space="preserve">riesgo residual </t>
  </si>
  <si>
    <t xml:space="preserve">tratamiento riesgo residual </t>
  </si>
  <si>
    <t>BAJA (P 20% , I 20%)</t>
  </si>
  <si>
    <r>
      <rPr>
        <b/>
        <sz val="12"/>
        <color theme="1"/>
        <rFont val="Humanst521 BT"/>
        <family val="2"/>
      </rPr>
      <t>NO</t>
    </r>
    <r>
      <rPr>
        <sz val="12"/>
        <color theme="1"/>
        <rFont val="Humanst521 BT"/>
        <family val="2"/>
      </rPr>
      <t xml:space="preserve"> requiere Plan de Acción  </t>
    </r>
  </si>
  <si>
    <t>BAJA (P 20% , I 40%)</t>
  </si>
  <si>
    <t>BAJA (P 40% , I 20% )</t>
  </si>
  <si>
    <t>MODERADA (P 20% , I 60%)</t>
  </si>
  <si>
    <t>Debe establecer Acciones para fortalecer la gestión de riesgos</t>
  </si>
  <si>
    <t>MODERADA (P 40% , I 40%)</t>
  </si>
  <si>
    <t>MODERADA (P 40% , I 60%)</t>
  </si>
  <si>
    <t>MODERADA (P 60% , I 20%)</t>
  </si>
  <si>
    <t>MODERADA (P 60% , I 40%)</t>
  </si>
  <si>
    <t>MODERADA (P 60% , I 60%)</t>
  </si>
  <si>
    <t>MODERADA (P 80% , I 20%)</t>
  </si>
  <si>
    <t>MODERADA (P 80% , I 40%)</t>
  </si>
  <si>
    <t>ALTA (P 20% , I 80%)</t>
  </si>
  <si>
    <t>REDUCIR</t>
  </si>
  <si>
    <r>
      <rPr>
        <b/>
        <sz val="12"/>
        <color theme="1"/>
        <rFont val="Humanst521 BT"/>
        <family val="2"/>
      </rPr>
      <t>SI</t>
    </r>
    <r>
      <rPr>
        <sz val="12"/>
        <color theme="1"/>
        <rFont val="Humanst521 BT"/>
        <family val="2"/>
      </rPr>
      <t xml:space="preserve"> requiere Acción Correctiva</t>
    </r>
  </si>
  <si>
    <t>ALTA (P 40% , I 80%)</t>
  </si>
  <si>
    <t>ALTA (P 60% , I 80%)</t>
  </si>
  <si>
    <t>ALTA (P 80% , I 60%)</t>
  </si>
  <si>
    <t>ALTA (P 80% , I 80%)</t>
  </si>
  <si>
    <t>ALTA (P 100% , I 20%)</t>
  </si>
  <si>
    <t>ALTA (P 100% , I 40%)</t>
  </si>
  <si>
    <t>ALTA (P 100% , I 60%)</t>
  </si>
  <si>
    <t>ALTA (P 100% , I 80%)</t>
  </si>
  <si>
    <t>EXTREMA (P 20% , I 100%)</t>
  </si>
  <si>
    <t>EXTREMA (P 40% , I 100%)</t>
  </si>
  <si>
    <t>EXTREMA (P 60% , I 100%)</t>
  </si>
  <si>
    <t>EXTREMA (P 80% , I 100%)</t>
  </si>
  <si>
    <t>EXTREMA (P 100% , I 100%)</t>
  </si>
  <si>
    <t>CONTROL DE CAMBIOS</t>
  </si>
  <si>
    <t>VERSIÓN</t>
  </si>
  <si>
    <t xml:space="preserve">FECHA DE APROBACIÓN </t>
  </si>
  <si>
    <t>DESCRIPCIÓN DE LOS CAMBIOS REALIZADOS</t>
  </si>
  <si>
    <t>Abril 15 de 2009</t>
  </si>
  <si>
    <t>Inclusión del control de cambios</t>
  </si>
  <si>
    <t>Diciembre 06 de 2023</t>
  </si>
  <si>
    <t>Actualización general de la herramienta producto de la adaptación de las guías emitidas por el Departamento Administrativo de la Función Pública, Norma ISO 9000:2015, la Norma ISO 9001:2015 y  la Norma ISO 31000:2018.</t>
  </si>
  <si>
    <t>Administración de recursos públicos</t>
  </si>
  <si>
    <t>hallazgos administrativos, disciplinarios, sancionatorio, fiscales y penales, detrimento patrimonial o incumplimiento en las metas y objetivos institucionales</t>
  </si>
  <si>
    <t>malversación, apropiación o destinación indebida de recursos públicos</t>
  </si>
  <si>
    <t>Posibles comportamientos no éticos de los funcionarios</t>
  </si>
  <si>
    <t>Procesos que involucran trámites que implican manejo de dinero en efectivo</t>
  </si>
  <si>
    <t>Arqueos de caja adelantados por personal no idóneo y sin la autoridad requerida</t>
  </si>
  <si>
    <t>Inexistencia de archivos contables</t>
  </si>
  <si>
    <t>Discrecionalidad para la toma de decisiones en grupos restringidos de servidores</t>
  </si>
  <si>
    <t>Discrecionalidad para la gestión de trámites y servicios (sin protocolos o procedimientos de atención)</t>
  </si>
  <si>
    <t>Inadecuada gestión de inventarios</t>
  </si>
  <si>
    <t>Realizar procesos de contratación</t>
  </si>
  <si>
    <t>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t>
  </si>
  <si>
    <t>interés ilícito o indebido en la celebración y ejecución de contratos</t>
  </si>
  <si>
    <t>Fases de análisis de los requisitos con excesiva reserva que impida la transparencia en el proceso</t>
  </si>
  <si>
    <t>Falta de rigurosidad en la definición de los requerimientos técnicos</t>
  </si>
  <si>
    <t>Falta de lineamientos sobre la incompatibilidad de roles en las actividades de registro y autorización de documentos de contratación</t>
  </si>
  <si>
    <t>Ausencia de publicación de los procesos contractuales o postcontractuales en Secop II</t>
  </si>
  <si>
    <t>Fallas en el apoyo jurídico interno que generan interpretación subjetiva de las normas o reglamentos</t>
  </si>
  <si>
    <t>Ausencia o debilidad de medidas y/o políticas para la identificación y manejo de conflictos de interés</t>
  </si>
  <si>
    <t>Factores externos de presión en temas regulados que pueden incidir en las decisiones institucionales</t>
  </si>
  <si>
    <t>Gestión de documentos</t>
  </si>
  <si>
    <t xml:space="preserve">alteración o pérdida de los documentos en beneficio propio o de terceros </t>
  </si>
  <si>
    <t>Ausencia de sistemas de información, que pueden facilitar el acceso a información y su posible manipulación o adulteración documental</t>
  </si>
  <si>
    <t>Manejo de información clasificada y reservada</t>
  </si>
  <si>
    <t>uso inapropiado de información clasificada y reservada</t>
  </si>
  <si>
    <t>Falta de inclusión de acuerdos de confidencialidad y manejo de información interna que facilita su divulgación y uso no autorizado de información privilegiada</t>
  </si>
  <si>
    <t>Servidores con conflictos de interés en los temas sobre los cuales pueden incidir con su toma de decisiones</t>
  </si>
  <si>
    <t xml:space="preserve">Desconocimiento de la normativa asociada a los temas de transparencia y acceso a la información pública. </t>
  </si>
  <si>
    <t>Labores propias de cada cargo que impliquen interacción con actores internos o externos</t>
  </si>
  <si>
    <t>recibir o exigir dinero, bienes o servicios a cambio de hacer u omitir una labor propia del cargo</t>
  </si>
  <si>
    <t>Labores propias de cada cargo</t>
  </si>
  <si>
    <t>utilizar las influencias en beneficio propio o de tercero</t>
  </si>
  <si>
    <t>División de Gestión de Talento Humano</t>
  </si>
  <si>
    <t>Falla en herramientas tecnológicas para la transmisión de datos e información entre procesos y a nivel externo: inconsistencias en los datos reportados por los sistemas de información, derivadas de ajustes que pueden afectar la integridad de la información transmitida entre procesos.</t>
  </si>
  <si>
    <t>Inadecuada aplicación de los lineamientos y políticas institucionales para el correcto manejo de los soportes documentales físicos y electrónicos.</t>
  </si>
  <si>
    <t>Desactualización en los lineamientos o políticas frente al manejo inadecuado de los soportes o de la información en los sistemas</t>
  </si>
  <si>
    <t>Debilidades en la administración y segregación de funciones dentro de los sistemas de información, que permiten el acceso de usuarios a módulos o datos reservados sin requerirlos para el desempeño de su cargo.</t>
  </si>
  <si>
    <t>Dirección de Control Interno y Evaluación de Gestión</t>
  </si>
  <si>
    <t>Desconocimiento por parte de los funcionarios sobre los lineamientos para el manejo, organización y conservación de los documentos.</t>
  </si>
  <si>
    <t>Dirección de Certificación y Gestión Documental</t>
  </si>
  <si>
    <t>Desconocimiento de los lineamientos para el préstamo y consulta de documentos tanto en el Archivo de Gestión como en el Archivo Central.</t>
  </si>
  <si>
    <t>Incumplimiento de los lineamientos establecidos para la elaboración de comunicaciones oficiales por parte de los funcionarios.</t>
  </si>
  <si>
    <t>Incumplimiento en la aplicación de los criterios establecidos en las Tablas de Control de Acceso para el manejo de la información pública, clasificada y reservada.</t>
  </si>
  <si>
    <t>Actualizar la guía GGD.10 Elaboración de Comunicaciones Oficiales, estableciendo lineamientos relacionados con la elaboración, estructura y estandarización de las comunicaciones oficiales institucionales.</t>
  </si>
  <si>
    <t>GGD.10 Elaboración de Comunicaciones Oficiales.</t>
  </si>
  <si>
    <t>Inconsistencias en la organización de los archivos de gestión tanto en soporte físico como electrónico.</t>
  </si>
  <si>
    <t>Seguimiento a la publicación completa de la información contractual en SECOP y medios institucionales</t>
  </si>
  <si>
    <t>01/01/2026</t>
  </si>
  <si>
    <t>31/12/2026</t>
  </si>
  <si>
    <t>1 reporte de seguimiento</t>
  </si>
  <si>
    <t>Seguimiento a la declaración obligatoria y anual de conflictos de interés para directivos, supervisores de contratos y responsables de procesos críticos</t>
  </si>
  <si>
    <t xml:space="preserve">1 Informe de seguimiento </t>
  </si>
  <si>
    <t>01/06/2026</t>
  </si>
  <si>
    <t>Falta de segregación de funciones por restricciones de planta</t>
  </si>
  <si>
    <t>Asesor Jurídico</t>
  </si>
  <si>
    <t>Seguimiento en aplicativo por la Integridad Pública de registro de Persona Expuesta Políticamente, según lo establecido en el Decreto 830 de 2021 y reporte correspondiente a Dirección de Control Interno y Evaluación de Gestión.</t>
  </si>
  <si>
    <t>Reporte Anual</t>
  </si>
  <si>
    <t>Mnaual acualizado  y procedimientos definidos</t>
  </si>
  <si>
    <t>Actualizacion del Manual de Procedimientos Administrativos para el Tratamiento de Datos Personales de la Universidad Industrial de Santander (incluirdo procedimientos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</si>
</sst>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7" x14ac:knownFonts="1">
    <font>
      <sz val="11"/>
      <color theme="1"/>
      <name val="Calibri"/>
      <family val="2"/>
      <scheme val="minor"/>
    </font>
    <font>
      <sz val="10"/>
      <name val="Arial"/>
      <family val="2"/>
    </font>
    <font>
      <b/>
      <sz val="12"/>
      <name val="Humanst521 BT"/>
      <family val="2"/>
    </font>
    <font>
      <b/>
      <sz val="10"/>
      <name val="Humanst521 BT"/>
      <family val="2"/>
    </font>
    <font>
      <b/>
      <sz val="10"/>
      <color rgb="FFFF0000"/>
      <name val="Humanst521 BT"/>
      <family val="2"/>
    </font>
    <font>
      <u/>
      <sz val="11"/>
      <color theme="10"/>
      <name val="Calibri"/>
      <family val="2"/>
      <scheme val="minor"/>
    </font>
    <font>
      <sz val="9"/>
      <color indexed="81"/>
      <name val="Tahoma"/>
      <family val="2"/>
    </font>
    <font>
      <sz val="11"/>
      <color theme="1"/>
      <name val="Calibri"/>
      <family val="2"/>
      <scheme val="minor"/>
    </font>
    <font>
      <sz val="12"/>
      <name val="Humanst521 BT"/>
      <family val="2"/>
    </font>
    <font>
      <sz val="12"/>
      <color theme="1"/>
      <name val="Humanst521 BT"/>
      <family val="2"/>
    </font>
    <font>
      <sz val="11"/>
      <color theme="1"/>
      <name val="Humanst521 BT"/>
      <family val="2"/>
    </font>
    <font>
      <sz val="10"/>
      <name val="Humanst521 BT"/>
      <family val="2"/>
    </font>
    <font>
      <b/>
      <sz val="11"/>
      <color theme="0"/>
      <name val="Humanst521 BT"/>
      <family val="2"/>
    </font>
    <font>
      <b/>
      <sz val="11"/>
      <color theme="1"/>
      <name val="Humanst521 BT"/>
      <family val="2"/>
    </font>
    <font>
      <b/>
      <sz val="11"/>
      <color indexed="8"/>
      <name val="Humanst521 BT"/>
      <family val="2"/>
    </font>
    <font>
      <b/>
      <sz val="12"/>
      <color theme="0"/>
      <name val="Humanst521 BT"/>
      <family val="2"/>
    </font>
    <font>
      <sz val="11"/>
      <name val="Humanst521 BT"/>
      <family val="2"/>
    </font>
    <font>
      <b/>
      <sz val="11"/>
      <color theme="5" tint="-0.249977111117893"/>
      <name val="Humanst521 BT"/>
      <family val="2"/>
    </font>
    <font>
      <sz val="10"/>
      <color theme="1"/>
      <name val="Humanst521 BT"/>
      <family val="2"/>
    </font>
    <font>
      <b/>
      <sz val="10"/>
      <color theme="0"/>
      <name val="Humanst521 BT"/>
      <family val="2"/>
    </font>
    <font>
      <b/>
      <sz val="12"/>
      <color theme="1"/>
      <name val="Humanst521 BT"/>
      <family val="2"/>
    </font>
    <font>
      <b/>
      <sz val="11"/>
      <name val="Humanst521 BT"/>
      <family val="2"/>
    </font>
    <font>
      <b/>
      <sz val="12"/>
      <color indexed="8"/>
      <name val="Humanst521 BT"/>
      <family val="2"/>
    </font>
    <font>
      <b/>
      <sz val="16"/>
      <color indexed="8"/>
      <name val="Humanst521 BT"/>
      <family val="2"/>
    </font>
    <font>
      <b/>
      <sz val="16"/>
      <name val="Humanst521 BT"/>
      <family val="2"/>
    </font>
    <font>
      <b/>
      <sz val="10"/>
      <color rgb="FF000000"/>
      <name val="Humanst521 BT"/>
      <family val="2"/>
    </font>
    <font>
      <b/>
      <sz val="9"/>
      <color indexed="81"/>
      <name val="Tahoma"/>
      <family val="2"/>
    </font>
    <font>
      <sz val="11"/>
      <color indexed="8"/>
      <name val="Calibri"/>
      <family val="2"/>
    </font>
    <font>
      <sz val="11"/>
      <color indexed="8"/>
      <name val="Humanst521 BT"/>
      <family val="2"/>
    </font>
    <font>
      <b/>
      <sz val="14"/>
      <color theme="0"/>
      <name val="Humanst521 BT"/>
      <family val="2"/>
    </font>
    <font>
      <sz val="10"/>
      <color rgb="FFFF0000"/>
      <name val="Humanst521 BT"/>
      <family val="2"/>
    </font>
    <font>
      <sz val="11"/>
      <color indexed="81"/>
      <name val="Tahoma"/>
      <family val="2"/>
    </font>
    <font>
      <b/>
      <sz val="11"/>
      <color indexed="81"/>
      <name val="Humanst521 BT"/>
      <family val="2"/>
    </font>
    <font>
      <sz val="11"/>
      <color indexed="81"/>
      <name val="Humanst521 BT"/>
      <family val="2"/>
    </font>
    <font>
      <i/>
      <sz val="11"/>
      <color indexed="81"/>
      <name val="Humanst521 BT"/>
      <family val="2"/>
    </font>
    <font>
      <b/>
      <sz val="10"/>
      <color rgb="FFFFFFFF"/>
      <name val="Humanst521 BT"/>
      <family val="2"/>
    </font>
    <font>
      <sz val="10"/>
      <color rgb="FF000000"/>
      <name val="Humanst521 BT"/>
      <family val="2"/>
    </font>
    <font>
      <sz val="11"/>
      <color rgb="FF000000"/>
      <name val="Humanst521 BT"/>
      <family val="2"/>
    </font>
    <font>
      <sz val="11"/>
      <color rgb="FFFF0000"/>
      <name val="Humanst521 BT"/>
      <family val="2"/>
    </font>
    <font>
      <i/>
      <sz val="11"/>
      <color theme="1"/>
      <name val="Humanst521 BT"/>
      <family val="2"/>
    </font>
    <font>
      <i/>
      <u/>
      <sz val="11"/>
      <color indexed="81"/>
      <name val="Humanst521 BT"/>
      <family val="2"/>
    </font>
    <font>
      <b/>
      <sz val="11"/>
      <color rgb="FFFFFF00"/>
      <name val="Humanst521 BT"/>
      <family val="2"/>
    </font>
    <font>
      <sz val="11"/>
      <color theme="0"/>
      <name val="Humanst521 BT"/>
      <family val="2"/>
    </font>
    <font>
      <b/>
      <i/>
      <sz val="11"/>
      <color theme="1"/>
      <name val="Humanst521 BT"/>
      <family val="2"/>
    </font>
    <font>
      <sz val="11"/>
      <color rgb="FF000000"/>
      <name val="Arial"/>
      <family val="2"/>
    </font>
    <font>
      <u/>
      <sz val="11"/>
      <name val="Humanst521 BT"/>
      <family val="2"/>
    </font>
    <font>
      <u/>
      <sz val="11"/>
      <color theme="1"/>
      <name val="Humanst521 BT"/>
      <family val="2"/>
    </font>
    <font>
      <sz val="14"/>
      <color theme="1"/>
      <name val="Humanst521 BT"/>
      <family val="2"/>
    </font>
    <font>
      <b/>
      <sz val="8"/>
      <color indexed="8"/>
      <name val="Humanst521 BT"/>
      <family val="2"/>
    </font>
    <font>
      <i/>
      <sz val="12"/>
      <color theme="0"/>
      <name val="Humanst521 BT"/>
      <family val="2"/>
    </font>
    <font>
      <b/>
      <sz val="10"/>
      <color theme="1"/>
      <name val="Humanst521 BT"/>
      <family val="2"/>
    </font>
    <font>
      <sz val="5"/>
      <color theme="1"/>
      <name val="Calibri"/>
      <family val="2"/>
      <scheme val="minor"/>
    </font>
    <font>
      <sz val="10"/>
      <color theme="1"/>
      <name val="Calibri"/>
      <family val="2"/>
      <scheme val="minor"/>
    </font>
    <font>
      <sz val="10"/>
      <name val="Gadugi"/>
      <family val="2"/>
    </font>
    <font>
      <sz val="11"/>
      <color theme="1"/>
      <name val="Gadugi"/>
      <family val="2"/>
    </font>
    <font>
      <b/>
      <sz val="11"/>
      <color indexed="81"/>
      <name val="Tahoma"/>
      <family val="2"/>
    </font>
    <font>
      <sz val="10"/>
      <color theme="1"/>
      <name val="Times New Roman"/>
      <family val="1"/>
    </font>
  </fonts>
  <fills count="2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indexed="9"/>
        <bgColor indexed="64"/>
      </patternFill>
    </fill>
    <fill>
      <patternFill patternType="solid">
        <fgColor rgb="FF1F4E78"/>
        <bgColor rgb="FF000000"/>
      </patternFill>
    </fill>
    <fill>
      <patternFill patternType="solid">
        <fgColor rgb="FFFFFFFF"/>
        <bgColor rgb="FF000000"/>
      </patternFill>
    </fill>
    <fill>
      <patternFill patternType="solid">
        <fgColor rgb="FFF8CBAD"/>
        <bgColor rgb="FF000000"/>
      </patternFill>
    </fill>
    <fill>
      <patternFill patternType="solid">
        <fgColor rgb="FFE2EFDA"/>
        <bgColor rgb="FF000000"/>
      </patternFill>
    </fill>
    <fill>
      <patternFill patternType="solid">
        <fgColor rgb="FFFFD966"/>
        <bgColor rgb="FF000000"/>
      </patternFill>
    </fill>
    <fill>
      <patternFill patternType="solid">
        <fgColor rgb="FFD9E1F2"/>
        <bgColor rgb="FF000000"/>
      </patternFill>
    </fill>
    <fill>
      <patternFill patternType="solid">
        <fgColor theme="0" tint="-0.499984740745262"/>
        <bgColor indexed="64"/>
      </patternFill>
    </fill>
    <fill>
      <patternFill patternType="solid">
        <fgColor theme="4"/>
        <bgColor indexed="64"/>
      </patternFill>
    </fill>
    <fill>
      <patternFill patternType="solid">
        <fgColor rgb="FFD0CECE"/>
        <bgColor rgb="FF000000"/>
      </patternFill>
    </fill>
    <fill>
      <patternFill patternType="solid">
        <fgColor theme="8" tint="0.59999389629810485"/>
        <bgColor indexed="64"/>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7">
    <xf numFmtId="0" fontId="0" fillId="0" borderId="0"/>
    <xf numFmtId="0" fontId="1" fillId="0" borderId="0"/>
    <xf numFmtId="0" fontId="5" fillId="0" borderId="0" applyNumberFormat="0" applyFill="0" applyBorder="0" applyAlignment="0" applyProtection="0"/>
    <xf numFmtId="0" fontId="7" fillId="0" borderId="0"/>
    <xf numFmtId="9" fontId="27" fillId="0" borderId="0" applyFont="0" applyFill="0" applyBorder="0" applyAlignment="0" applyProtection="0"/>
    <xf numFmtId="0" fontId="1" fillId="0" borderId="0"/>
    <xf numFmtId="9" fontId="7" fillId="0" borderId="0" applyFont="0" applyFill="0" applyBorder="0" applyAlignment="0" applyProtection="0"/>
  </cellStyleXfs>
  <cellXfs count="564">
    <xf numFmtId="0" fontId="0" fillId="0" borderId="0" xfId="0"/>
    <xf numFmtId="0" fontId="10" fillId="0" borderId="0" xfId="0" applyFont="1"/>
    <xf numFmtId="0" fontId="13" fillId="3" borderId="5" xfId="3" applyFont="1" applyFill="1" applyBorder="1"/>
    <xf numFmtId="0" fontId="10" fillId="0" borderId="5" xfId="3" applyFont="1" applyBorder="1" applyAlignment="1">
      <alignment horizontal="justify" vertical="center" wrapText="1"/>
    </xf>
    <xf numFmtId="9" fontId="10" fillId="0" borderId="5" xfId="3" applyNumberFormat="1" applyFont="1" applyBorder="1" applyAlignment="1">
      <alignment horizontal="justify" vertical="center" wrapText="1"/>
    </xf>
    <xf numFmtId="0" fontId="10" fillId="0" borderId="0" xfId="0" applyFont="1" applyAlignment="1">
      <alignment vertical="center"/>
    </xf>
    <xf numFmtId="0" fontId="10" fillId="0" borderId="0" xfId="0" applyFont="1" applyAlignment="1">
      <alignment vertical="center" wrapText="1"/>
    </xf>
    <xf numFmtId="0" fontId="10" fillId="3" borderId="0" xfId="0" applyFont="1" applyFill="1"/>
    <xf numFmtId="0" fontId="17" fillId="0" borderId="0" xfId="0" applyFont="1" applyAlignment="1">
      <alignment vertical="center"/>
    </xf>
    <xf numFmtId="0" fontId="10" fillId="0" borderId="0" xfId="0" applyFont="1" applyAlignment="1">
      <alignment horizontal="justify" vertical="center" wrapText="1"/>
    </xf>
    <xf numFmtId="0" fontId="18" fillId="0" borderId="0" xfId="0" applyFont="1"/>
    <xf numFmtId="0" fontId="18" fillId="0" borderId="0" xfId="0" applyFont="1" applyAlignment="1">
      <alignment horizontal="center" vertical="center"/>
    </xf>
    <xf numFmtId="0" fontId="9" fillId="3" borderId="0" xfId="0" applyFont="1" applyFill="1"/>
    <xf numFmtId="0" fontId="9" fillId="0" borderId="0" xfId="0" applyFont="1"/>
    <xf numFmtId="0" fontId="8" fillId="3" borderId="0" xfId="1" applyFont="1" applyFill="1"/>
    <xf numFmtId="0" fontId="22" fillId="5" borderId="5" xfId="1" applyFont="1" applyFill="1" applyBorder="1" applyAlignment="1">
      <alignment horizontal="center" vertical="center" wrapText="1"/>
    </xf>
    <xf numFmtId="0" fontId="22" fillId="5" borderId="12" xfId="1" applyFont="1" applyFill="1" applyBorder="1" applyAlignment="1">
      <alignment horizontal="center" vertical="center" wrapText="1"/>
    </xf>
    <xf numFmtId="0" fontId="18" fillId="0" borderId="0" xfId="0" applyFont="1" applyAlignment="1">
      <alignment vertical="center"/>
    </xf>
    <xf numFmtId="0" fontId="9" fillId="0" borderId="0" xfId="0" applyFont="1" applyAlignment="1">
      <alignment horizontal="center"/>
    </xf>
    <xf numFmtId="0" fontId="8" fillId="3" borderId="0" xfId="1" applyFont="1" applyFill="1" applyAlignment="1">
      <alignment horizontal="center"/>
    </xf>
    <xf numFmtId="0" fontId="9" fillId="8" borderId="5" xfId="0" applyFont="1" applyFill="1" applyBorder="1" applyAlignment="1">
      <alignment horizontal="center" vertical="center"/>
    </xf>
    <xf numFmtId="0" fontId="9" fillId="6"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xf>
    <xf numFmtId="0" fontId="18" fillId="11" borderId="0" xfId="0" applyFont="1" applyFill="1"/>
    <xf numFmtId="0" fontId="18" fillId="5" borderId="0" xfId="0" applyFont="1" applyFill="1"/>
    <xf numFmtId="0" fontId="28" fillId="0" borderId="16" xfId="3" applyFont="1" applyBorder="1" applyAlignment="1">
      <alignment horizontal="justify" vertical="center" wrapText="1"/>
    </xf>
    <xf numFmtId="0" fontId="28" fillId="0" borderId="5" xfId="3" applyFont="1" applyBorder="1" applyAlignment="1">
      <alignment horizontal="justify" vertical="center" wrapText="1"/>
    </xf>
    <xf numFmtId="0" fontId="16" fillId="0" borderId="5" xfId="3" applyFont="1" applyBorder="1" applyAlignment="1">
      <alignment horizontal="justify" vertical="center" wrapText="1"/>
    </xf>
    <xf numFmtId="0" fontId="11" fillId="14" borderId="5" xfId="5" applyFont="1" applyFill="1" applyBorder="1" applyAlignment="1">
      <alignment horizontal="center" vertical="center" wrapText="1"/>
    </xf>
    <xf numFmtId="0" fontId="3" fillId="0" borderId="5" xfId="0" applyFont="1" applyBorder="1" applyAlignment="1">
      <alignment horizontal="center" vertical="center" wrapText="1"/>
    </xf>
    <xf numFmtId="0" fontId="11" fillId="14" borderId="5" xfId="5" applyFont="1" applyFill="1" applyBorder="1" applyAlignment="1">
      <alignment horizontal="center" vertical="center"/>
    </xf>
    <xf numFmtId="0" fontId="19" fillId="12" borderId="5" xfId="5" applyFont="1" applyFill="1" applyBorder="1" applyAlignment="1">
      <alignment horizontal="center"/>
    </xf>
    <xf numFmtId="0" fontId="13" fillId="0" borderId="0" xfId="0" applyFont="1" applyAlignment="1">
      <alignment horizontal="justify" vertical="center" wrapText="1"/>
    </xf>
    <xf numFmtId="0" fontId="18" fillId="0" borderId="0" xfId="0" applyFont="1" applyAlignment="1">
      <alignment horizontal="left" vertical="center"/>
    </xf>
    <xf numFmtId="0" fontId="10" fillId="0" borderId="0" xfId="0" applyFont="1" applyAlignment="1">
      <alignment horizontal="left" vertical="center"/>
    </xf>
    <xf numFmtId="9" fontId="10" fillId="0" borderId="5" xfId="6" applyFont="1" applyBorder="1" applyAlignment="1">
      <alignment horizontal="center" vertical="center" wrapText="1"/>
    </xf>
    <xf numFmtId="0" fontId="19" fillId="12" borderId="5" xfId="1" applyFont="1" applyFill="1" applyBorder="1" applyAlignment="1">
      <alignment horizontal="center" vertical="center" wrapText="1"/>
    </xf>
    <xf numFmtId="0" fontId="30" fillId="0" borderId="0" xfId="0" applyFont="1"/>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horizontal="left"/>
    </xf>
    <xf numFmtId="0" fontId="35" fillId="15" borderId="5" xfId="0" applyFont="1" applyFill="1" applyBorder="1" applyAlignment="1">
      <alignment horizontal="center" vertical="center" wrapText="1"/>
    </xf>
    <xf numFmtId="0" fontId="36" fillId="15" borderId="5" xfId="0" applyFont="1" applyFill="1" applyBorder="1"/>
    <xf numFmtId="0" fontId="25" fillId="16" borderId="13" xfId="0" applyFont="1" applyFill="1" applyBorder="1" applyAlignment="1">
      <alignment horizontal="center" vertical="center" wrapText="1"/>
    </xf>
    <xf numFmtId="0" fontId="36" fillId="16" borderId="5" xfId="0" applyFont="1" applyFill="1" applyBorder="1" applyAlignment="1">
      <alignment horizontal="justify" vertical="center" wrapText="1"/>
    </xf>
    <xf numFmtId="0" fontId="36" fillId="16" borderId="12" xfId="0" applyFont="1" applyFill="1" applyBorder="1" applyAlignment="1">
      <alignment horizontal="justify" vertical="center" wrapText="1"/>
    </xf>
    <xf numFmtId="0" fontId="25" fillId="16"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xf>
    <xf numFmtId="0" fontId="1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0" xfId="0" applyFont="1" applyFill="1" applyAlignment="1">
      <alignment wrapText="1"/>
    </xf>
    <xf numFmtId="0" fontId="0" fillId="0" borderId="0" xfId="0" applyAlignment="1">
      <alignment vertical="center" wrapText="1"/>
    </xf>
    <xf numFmtId="0" fontId="38" fillId="0" borderId="0" xfId="0" applyFont="1"/>
    <xf numFmtId="0" fontId="29" fillId="12" borderId="18" xfId="0" applyFont="1" applyFill="1" applyBorder="1" applyAlignment="1">
      <alignment horizontal="center" vertical="center"/>
    </xf>
    <xf numFmtId="0" fontId="10" fillId="0" borderId="5" xfId="0" applyFont="1" applyBorder="1" applyAlignment="1">
      <alignment horizontal="left" vertical="center" wrapText="1"/>
    </xf>
    <xf numFmtId="0" fontId="13" fillId="5" borderId="5" xfId="0" applyFont="1" applyFill="1" applyBorder="1" applyAlignment="1">
      <alignment horizontal="center" vertical="center"/>
    </xf>
    <xf numFmtId="0" fontId="13"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9" fontId="30" fillId="11" borderId="5" xfId="6" applyFont="1" applyFill="1" applyBorder="1" applyAlignment="1" applyProtection="1">
      <alignment horizontal="center" vertical="center" wrapText="1"/>
      <protection locked="0"/>
    </xf>
    <xf numFmtId="0" fontId="18" fillId="0" borderId="5" xfId="0" applyFont="1" applyBorder="1" applyAlignment="1" applyProtection="1">
      <alignment horizontal="left" vertical="center" wrapText="1"/>
      <protection locked="0"/>
    </xf>
    <xf numFmtId="14" fontId="18" fillId="0" borderId="5" xfId="0" applyNumberFormat="1" applyFont="1" applyBorder="1" applyAlignment="1" applyProtection="1">
      <alignment horizontal="center" vertical="center" wrapText="1"/>
      <protection locked="0"/>
    </xf>
    <xf numFmtId="0" fontId="10" fillId="0" borderId="0" xfId="0" applyFont="1" applyAlignment="1">
      <alignment horizontal="left" vertical="center" wrapText="1"/>
    </xf>
    <xf numFmtId="0" fontId="10" fillId="3" borderId="0" xfId="0" applyFont="1" applyFill="1" applyAlignment="1">
      <alignment horizontal="center" vertical="center"/>
    </xf>
    <xf numFmtId="0" fontId="42" fillId="0" borderId="0" xfId="0" applyFont="1" applyAlignment="1">
      <alignment horizontal="center" vertical="center"/>
    </xf>
    <xf numFmtId="0" fontId="14" fillId="5" borderId="14" xfId="3" applyFont="1" applyFill="1" applyBorder="1" applyAlignment="1">
      <alignment vertical="center"/>
    </xf>
    <xf numFmtId="0" fontId="14" fillId="5" borderId="16" xfId="3" applyFont="1" applyFill="1" applyBorder="1" applyAlignment="1">
      <alignment vertical="center" wrapText="1"/>
    </xf>
    <xf numFmtId="0" fontId="14" fillId="5" borderId="5" xfId="3" applyFont="1" applyFill="1" applyBorder="1" applyAlignment="1">
      <alignment horizontal="center" vertical="center" wrapText="1"/>
    </xf>
    <xf numFmtId="0" fontId="21" fillId="5" borderId="5"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5" xfId="0" applyFont="1" applyFill="1" applyBorder="1" applyAlignment="1">
      <alignment horizontal="center" vertical="center" textRotation="90" wrapText="1"/>
    </xf>
    <xf numFmtId="0" fontId="13" fillId="5" borderId="14" xfId="0" applyFont="1" applyFill="1" applyBorder="1" applyAlignment="1">
      <alignment horizontal="center" vertical="center" textRotation="90"/>
    </xf>
    <xf numFmtId="0" fontId="13" fillId="5" borderId="12" xfId="0" applyFont="1" applyFill="1" applyBorder="1" applyAlignment="1">
      <alignment horizontal="center" vertical="center"/>
    </xf>
    <xf numFmtId="0" fontId="10" fillId="3" borderId="5" xfId="3" applyFont="1" applyFill="1" applyBorder="1" applyAlignment="1">
      <alignment horizontal="center" vertical="center" wrapText="1"/>
    </xf>
    <xf numFmtId="9" fontId="10" fillId="3" borderId="5" xfId="3" applyNumberFormat="1" applyFont="1" applyFill="1" applyBorder="1" applyAlignment="1">
      <alignment horizontal="center" vertical="center" wrapText="1"/>
    </xf>
    <xf numFmtId="0" fontId="10" fillId="8" borderId="5" xfId="0" applyFont="1" applyFill="1" applyBorder="1" applyAlignment="1">
      <alignment horizontal="center" vertical="center"/>
    </xf>
    <xf numFmtId="49" fontId="10" fillId="0" borderId="5" xfId="0" applyNumberFormat="1" applyFont="1" applyBorder="1" applyAlignment="1">
      <alignment horizontal="center" vertical="center"/>
    </xf>
    <xf numFmtId="0" fontId="16" fillId="0" borderId="5" xfId="0" applyFont="1" applyBorder="1" applyAlignment="1">
      <alignment horizontal="center" vertical="center" wrapText="1"/>
    </xf>
    <xf numFmtId="0" fontId="10" fillId="3" borderId="5" xfId="3" applyFont="1" applyFill="1" applyBorder="1" applyAlignment="1">
      <alignment horizontal="center" vertical="center"/>
    </xf>
    <xf numFmtId="0" fontId="10" fillId="6"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0" borderId="16" xfId="3" applyFont="1" applyBorder="1" applyAlignment="1">
      <alignment horizontal="justify" vertical="center" wrapText="1"/>
    </xf>
    <xf numFmtId="0" fontId="12" fillId="12" borderId="12"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22" xfId="0" applyFont="1" applyBorder="1" applyAlignment="1">
      <alignment horizontal="left" vertical="center" wrapText="1"/>
    </xf>
    <xf numFmtId="0" fontId="10" fillId="0" borderId="6" xfId="0" applyFont="1" applyBorder="1" applyAlignment="1">
      <alignmen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5" xfId="0" applyFont="1" applyBorder="1" applyAlignment="1">
      <alignment horizontal="left" vertical="center"/>
    </xf>
    <xf numFmtId="0" fontId="11" fillId="11" borderId="5" xfId="0" applyFont="1" applyFill="1" applyBorder="1" applyAlignment="1">
      <alignment horizontal="center" vertical="center" textRotation="90" wrapText="1"/>
    </xf>
    <xf numFmtId="0" fontId="21" fillId="3" borderId="5" xfId="0" applyFont="1" applyFill="1" applyBorder="1" applyAlignment="1">
      <alignment horizontal="center" vertical="center" wrapText="1"/>
    </xf>
    <xf numFmtId="0" fontId="13" fillId="0" borderId="0" xfId="0" applyFont="1"/>
    <xf numFmtId="0" fontId="10" fillId="0" borderId="5" xfId="0" applyFont="1" applyBorder="1" applyAlignment="1">
      <alignmen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3" fillId="5" borderId="12" xfId="3" applyFont="1" applyFill="1" applyBorder="1" applyAlignment="1">
      <alignment horizontal="center" vertical="center" wrapText="1"/>
    </xf>
    <xf numFmtId="0" fontId="10" fillId="0" borderId="13" xfId="0" applyFont="1" applyBorder="1" applyAlignment="1">
      <alignment vertical="center" wrapText="1"/>
    </xf>
    <xf numFmtId="0" fontId="10" fillId="0" borderId="2" xfId="0" applyFont="1" applyBorder="1" applyAlignment="1">
      <alignment vertical="center" wrapText="1"/>
    </xf>
    <xf numFmtId="0" fontId="10" fillId="0" borderId="29" xfId="0" applyFont="1" applyBorder="1" applyAlignment="1">
      <alignment horizontal="left" vertical="center" wrapText="1"/>
    </xf>
    <xf numFmtId="0" fontId="10" fillId="0" borderId="21" xfId="0" applyFont="1" applyBorder="1" applyAlignment="1">
      <alignment vertical="center" wrapText="1"/>
    </xf>
    <xf numFmtId="0" fontId="16" fillId="0" borderId="3" xfId="0" applyFont="1" applyBorder="1" applyAlignment="1">
      <alignment vertical="center" wrapText="1"/>
    </xf>
    <xf numFmtId="0" fontId="10" fillId="0" borderId="12" xfId="0" applyFont="1" applyBorder="1" applyAlignment="1">
      <alignment vertical="center" wrapText="1"/>
    </xf>
    <xf numFmtId="0" fontId="38" fillId="0" borderId="0" xfId="0" applyFont="1" applyAlignment="1">
      <alignment vertical="center"/>
    </xf>
    <xf numFmtId="0" fontId="8" fillId="0" borderId="0" xfId="1" applyFont="1"/>
    <xf numFmtId="0" fontId="22" fillId="0" borderId="5" xfId="1" applyFont="1" applyBorder="1" applyAlignment="1">
      <alignment horizontal="center" vertical="center" wrapText="1"/>
    </xf>
    <xf numFmtId="0" fontId="22" fillId="0" borderId="12" xfId="1" applyFont="1" applyBorder="1" applyAlignment="1">
      <alignment horizontal="center" vertical="center" wrapText="1"/>
    </xf>
    <xf numFmtId="2" fontId="10" fillId="0" borderId="0" xfId="0" applyNumberFormat="1" applyFont="1"/>
    <xf numFmtId="164" fontId="10" fillId="0" borderId="0" xfId="0" applyNumberFormat="1" applyFont="1"/>
    <xf numFmtId="0" fontId="16" fillId="0" borderId="5" xfId="0" applyFont="1" applyBorder="1" applyAlignment="1">
      <alignment horizontal="left" vertical="center" wrapText="1"/>
    </xf>
    <xf numFmtId="0" fontId="9" fillId="22" borderId="0" xfId="0" applyFont="1" applyFill="1"/>
    <xf numFmtId="0" fontId="48" fillId="6" borderId="34" xfId="1" applyFont="1" applyFill="1" applyBorder="1" applyAlignment="1" applyProtection="1">
      <alignment horizontal="center" vertical="center" wrapText="1"/>
      <protection locked="0"/>
    </xf>
    <xf numFmtId="0" fontId="48" fillId="6" borderId="35" xfId="1" applyFont="1" applyFill="1" applyBorder="1" applyAlignment="1" applyProtection="1">
      <alignment horizontal="center" vertical="center" wrapText="1"/>
      <protection locked="0"/>
    </xf>
    <xf numFmtId="0" fontId="48" fillId="4" borderId="33" xfId="1" applyFont="1" applyFill="1" applyBorder="1" applyAlignment="1" applyProtection="1">
      <alignment horizontal="center" vertical="center" wrapText="1"/>
      <protection locked="0"/>
    </xf>
    <xf numFmtId="0" fontId="48" fillId="4" borderId="34" xfId="1" applyFont="1" applyFill="1" applyBorder="1" applyAlignment="1" applyProtection="1">
      <alignment horizontal="center" vertical="center" wrapText="1"/>
      <protection locked="0"/>
    </xf>
    <xf numFmtId="0" fontId="48" fillId="4" borderId="35" xfId="1" applyFont="1" applyFill="1" applyBorder="1" applyAlignment="1" applyProtection="1">
      <alignment horizontal="center" vertical="center" wrapText="1"/>
      <protection locked="0"/>
    </xf>
    <xf numFmtId="0" fontId="48" fillId="9" borderId="33" xfId="1" applyFont="1" applyFill="1" applyBorder="1" applyAlignment="1" applyProtection="1">
      <alignment horizontal="center" vertical="center" wrapText="1"/>
      <protection locked="0"/>
    </xf>
    <xf numFmtId="0" fontId="48" fillId="9" borderId="34" xfId="1" applyFont="1" applyFill="1" applyBorder="1" applyAlignment="1" applyProtection="1">
      <alignment horizontal="center" vertical="center" wrapText="1"/>
      <protection locked="0"/>
    </xf>
    <xf numFmtId="0" fontId="48" fillId="9" borderId="35" xfId="1" applyFont="1" applyFill="1" applyBorder="1" applyAlignment="1" applyProtection="1">
      <alignment horizontal="center" vertical="center" wrapText="1"/>
      <protection locked="0"/>
    </xf>
    <xf numFmtId="0" fontId="48" fillId="8" borderId="32" xfId="1" applyFont="1" applyFill="1" applyBorder="1" applyAlignment="1" applyProtection="1">
      <alignment horizontal="center" vertical="center"/>
      <protection locked="0"/>
    </xf>
    <xf numFmtId="0" fontId="48" fillId="8" borderId="30" xfId="1" applyFont="1" applyFill="1" applyBorder="1" applyAlignment="1" applyProtection="1">
      <alignment horizontal="center" vertical="center"/>
      <protection locked="0"/>
    </xf>
    <xf numFmtId="0" fontId="48" fillId="4" borderId="32" xfId="1" applyFont="1" applyFill="1" applyBorder="1" applyAlignment="1" applyProtection="1">
      <alignment horizontal="center" vertical="center"/>
      <protection locked="0"/>
    </xf>
    <xf numFmtId="0" fontId="48" fillId="4" borderId="30" xfId="1" applyFont="1" applyFill="1" applyBorder="1" applyAlignment="1" applyProtection="1">
      <alignment horizontal="center" vertical="center"/>
      <protection locked="0"/>
    </xf>
    <xf numFmtId="0" fontId="48" fillId="6" borderId="32" xfId="1" applyFont="1" applyFill="1" applyBorder="1" applyAlignment="1" applyProtection="1">
      <alignment horizontal="center" vertical="center"/>
      <protection locked="0"/>
    </xf>
    <xf numFmtId="0" fontId="48" fillId="6" borderId="30" xfId="1" applyFont="1" applyFill="1" applyBorder="1" applyAlignment="1" applyProtection="1">
      <alignment horizontal="center" vertical="center"/>
      <protection locked="0"/>
    </xf>
    <xf numFmtId="0" fontId="48" fillId="6" borderId="31" xfId="1" applyFont="1" applyFill="1" applyBorder="1" applyAlignment="1" applyProtection="1">
      <alignment horizontal="center" vertical="center"/>
      <protection locked="0"/>
    </xf>
    <xf numFmtId="0" fontId="48" fillId="4" borderId="31" xfId="1" applyFont="1" applyFill="1" applyBorder="1" applyAlignment="1" applyProtection="1">
      <alignment horizontal="center" vertical="center"/>
      <protection locked="0"/>
    </xf>
    <xf numFmtId="0" fontId="48" fillId="9" borderId="32" xfId="1" applyFont="1" applyFill="1" applyBorder="1" applyAlignment="1" applyProtection="1">
      <alignment horizontal="center" vertical="center"/>
      <protection locked="0"/>
    </xf>
    <xf numFmtId="0" fontId="48" fillId="9" borderId="30" xfId="1" applyFont="1" applyFill="1" applyBorder="1" applyAlignment="1" applyProtection="1">
      <alignment horizontal="center" vertical="center"/>
      <protection locked="0"/>
    </xf>
    <xf numFmtId="0" fontId="48" fillId="9" borderId="31" xfId="1" applyFont="1" applyFill="1" applyBorder="1" applyAlignment="1" applyProtection="1">
      <alignment horizontal="center" vertical="center"/>
      <protection locked="0"/>
    </xf>
    <xf numFmtId="0" fontId="20" fillId="0" borderId="0" xfId="0" applyFont="1"/>
    <xf numFmtId="2" fontId="30" fillId="11" borderId="5" xfId="6" applyNumberFormat="1" applyFont="1" applyFill="1" applyBorder="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6" fillId="0" borderId="5" xfId="0" applyFont="1" applyBorder="1" applyAlignment="1">
      <alignment horizontal="justify" vertical="center" wrapText="1"/>
    </xf>
    <xf numFmtId="0" fontId="16" fillId="0" borderId="7" xfId="0" applyFont="1" applyBorder="1" applyAlignment="1">
      <alignment horizontal="left" vertical="center" wrapText="1"/>
    </xf>
    <xf numFmtId="0" fontId="18" fillId="0" borderId="5" xfId="0" applyFont="1" applyBorder="1" applyAlignment="1">
      <alignment horizontal="center" vertical="center" wrapText="1"/>
    </xf>
    <xf numFmtId="0" fontId="18" fillId="0" borderId="5" xfId="0" applyFont="1" applyBorder="1" applyAlignment="1">
      <alignment vertical="center" wrapText="1"/>
    </xf>
    <xf numFmtId="0" fontId="13" fillId="5" borderId="8" xfId="0" applyFont="1" applyFill="1" applyBorder="1" applyAlignment="1">
      <alignment horizontal="center" vertical="center" textRotation="90"/>
    </xf>
    <xf numFmtId="0" fontId="10" fillId="3" borderId="12" xfId="3" applyFont="1" applyFill="1" applyBorder="1" applyAlignment="1">
      <alignment horizontal="left" vertical="center" wrapText="1"/>
    </xf>
    <xf numFmtId="0" fontId="10" fillId="3" borderId="5" xfId="3" applyFont="1" applyFill="1" applyBorder="1" applyAlignment="1">
      <alignment horizontal="left" vertical="center" wrapText="1"/>
    </xf>
    <xf numFmtId="14" fontId="3" fillId="6" borderId="0" xfId="0" applyNumberFormat="1" applyFont="1" applyFill="1" applyAlignment="1">
      <alignment horizontal="left" vertical="center"/>
    </xf>
    <xf numFmtId="0" fontId="11" fillId="7" borderId="5" xfId="0" applyFont="1" applyFill="1" applyBorder="1" applyAlignment="1" applyProtection="1">
      <alignment horizontal="center" vertical="center" wrapText="1"/>
      <protection locked="0"/>
    </xf>
    <xf numFmtId="0" fontId="48" fillId="9" borderId="36" xfId="1" applyFont="1" applyFill="1" applyBorder="1" applyAlignment="1" applyProtection="1">
      <alignment horizontal="center" vertical="center" wrapText="1"/>
      <protection locked="0"/>
    </xf>
    <xf numFmtId="0" fontId="48" fillId="9" borderId="37" xfId="1" applyFont="1" applyFill="1" applyBorder="1" applyAlignment="1" applyProtection="1">
      <alignment horizontal="center" vertical="center"/>
      <protection locked="0"/>
    </xf>
    <xf numFmtId="0" fontId="17" fillId="3" borderId="12" xfId="0" applyFont="1" applyFill="1" applyBorder="1" applyAlignment="1">
      <alignment vertical="center" wrapText="1"/>
    </xf>
    <xf numFmtId="0" fontId="17" fillId="3" borderId="7" xfId="0" applyFont="1" applyFill="1" applyBorder="1" applyAlignment="1">
      <alignment vertical="center" wrapText="1"/>
    </xf>
    <xf numFmtId="0" fontId="17" fillId="3" borderId="5" xfId="0" applyFont="1" applyFill="1" applyBorder="1" applyAlignment="1">
      <alignment vertical="center" wrapText="1"/>
    </xf>
    <xf numFmtId="1" fontId="10" fillId="3" borderId="5" xfId="0" applyNumberFormat="1" applyFont="1" applyFill="1" applyBorder="1" applyAlignment="1">
      <alignment horizontal="center" vertical="center"/>
    </xf>
    <xf numFmtId="0" fontId="51" fillId="0" borderId="0" xfId="0" applyFont="1"/>
    <xf numFmtId="0" fontId="48" fillId="8" borderId="33" xfId="1" applyFont="1" applyFill="1" applyBorder="1" applyAlignment="1" applyProtection="1">
      <alignment horizontal="center" vertical="center"/>
      <protection locked="0"/>
    </xf>
    <xf numFmtId="0" fontId="48" fillId="8" borderId="34" xfId="1" applyFont="1" applyFill="1" applyBorder="1" applyAlignment="1" applyProtection="1">
      <alignment horizontal="center" vertical="center"/>
      <protection locked="0"/>
    </xf>
    <xf numFmtId="0" fontId="48" fillId="6" borderId="33" xfId="1" applyFont="1" applyFill="1" applyBorder="1" applyAlignment="1" applyProtection="1">
      <alignment horizontal="center" vertical="center"/>
      <protection locked="0"/>
    </xf>
    <xf numFmtId="0" fontId="48" fillId="6" borderId="38" xfId="1" applyFont="1" applyFill="1" applyBorder="1" applyAlignment="1" applyProtection="1">
      <alignment horizontal="center" vertical="center"/>
      <protection locked="0"/>
    </xf>
    <xf numFmtId="0" fontId="48" fillId="6" borderId="39" xfId="1" applyFont="1" applyFill="1" applyBorder="1" applyAlignment="1" applyProtection="1">
      <alignment horizontal="center" vertical="center"/>
      <protection locked="0"/>
    </xf>
    <xf numFmtId="0" fontId="48" fillId="6" borderId="40" xfId="1" applyFont="1" applyFill="1" applyBorder="1" applyAlignment="1" applyProtection="1">
      <alignment horizontal="center" vertical="center"/>
      <protection locked="0"/>
    </xf>
    <xf numFmtId="0" fontId="48" fillId="6" borderId="41" xfId="1" applyFont="1" applyFill="1" applyBorder="1" applyAlignment="1" applyProtection="1">
      <alignment horizontal="center" vertical="center"/>
      <protection locked="0"/>
    </xf>
    <xf numFmtId="1" fontId="16" fillId="3" borderId="5" xfId="0" applyNumberFormat="1" applyFont="1" applyFill="1" applyBorder="1" applyAlignment="1">
      <alignment horizontal="center" vertical="center"/>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8" fillId="0" borderId="5" xfId="0" applyFont="1" applyBorder="1" applyAlignment="1" applyProtection="1">
      <alignment horizontal="center" vertical="center" wrapText="1"/>
      <protection locked="0"/>
    </xf>
    <xf numFmtId="17" fontId="11" fillId="0" borderId="5" xfId="0" applyNumberFormat="1" applyFont="1" applyBorder="1" applyAlignment="1" applyProtection="1">
      <alignment vertical="center" wrapText="1"/>
      <protection locked="0"/>
    </xf>
    <xf numFmtId="0" fontId="18" fillId="0" borderId="5" xfId="0" applyFont="1" applyBorder="1" applyAlignment="1" applyProtection="1">
      <alignment vertical="center" wrapText="1"/>
      <protection locked="0"/>
    </xf>
    <xf numFmtId="0" fontId="18" fillId="0" borderId="0" xfId="0" applyFont="1" applyAlignment="1">
      <alignment vertical="center" wrapText="1"/>
    </xf>
    <xf numFmtId="0" fontId="54" fillId="0" borderId="0" xfId="0" applyFont="1"/>
    <xf numFmtId="9" fontId="16" fillId="0" borderId="5" xfId="3" applyNumberFormat="1" applyFont="1" applyBorder="1" applyAlignment="1">
      <alignment horizontal="justify" vertical="center" wrapText="1"/>
    </xf>
    <xf numFmtId="0" fontId="12" fillId="12" borderId="5" xfId="3" applyFont="1" applyFill="1" applyBorder="1" applyAlignment="1">
      <alignment horizontal="center" vertical="center" wrapText="1"/>
    </xf>
    <xf numFmtId="0" fontId="12" fillId="12" borderId="5" xfId="3" applyFont="1" applyFill="1" applyBorder="1" applyAlignment="1">
      <alignment horizontal="center" vertical="center"/>
    </xf>
    <xf numFmtId="9" fontId="30" fillId="23" borderId="5" xfId="6" applyFont="1" applyFill="1" applyBorder="1" applyAlignment="1" applyProtection="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1" fontId="30" fillId="11" borderId="5" xfId="0" quotePrefix="1" applyNumberFormat="1" applyFont="1" applyFill="1" applyBorder="1" applyAlignment="1">
      <alignment horizontal="center" vertical="center" wrapText="1"/>
    </xf>
    <xf numFmtId="0" fontId="30" fillId="11" borderId="5" xfId="0" quotePrefix="1" applyFont="1" applyFill="1" applyBorder="1" applyAlignment="1">
      <alignment horizontal="center" vertical="center" wrapText="1"/>
    </xf>
    <xf numFmtId="0" fontId="11" fillId="11" borderId="5" xfId="0" applyFont="1" applyFill="1" applyBorder="1" applyAlignment="1" applyProtection="1">
      <alignment vertical="center" textRotation="90" wrapText="1"/>
      <protection hidden="1"/>
    </xf>
    <xf numFmtId="0" fontId="11" fillId="11" borderId="5" xfId="0" quotePrefix="1" applyFont="1" applyFill="1" applyBorder="1" applyAlignment="1">
      <alignment horizontal="center" vertical="center" textRotation="90"/>
    </xf>
    <xf numFmtId="0" fontId="11" fillId="0" borderId="5" xfId="0" applyFont="1" applyBorder="1" applyAlignment="1" applyProtection="1">
      <alignment vertical="center" wrapText="1"/>
      <protection locked="0"/>
    </xf>
    <xf numFmtId="0" fontId="48" fillId="4" borderId="38" xfId="1" applyFont="1" applyFill="1" applyBorder="1" applyAlignment="1" applyProtection="1">
      <alignment horizontal="center" vertical="center"/>
      <protection locked="0"/>
    </xf>
    <xf numFmtId="0" fontId="48" fillId="4" borderId="39" xfId="1" applyFont="1" applyFill="1" applyBorder="1" applyAlignment="1" applyProtection="1">
      <alignment horizontal="center" vertical="center"/>
      <protection locked="0"/>
    </xf>
    <xf numFmtId="0" fontId="48" fillId="4" borderId="41" xfId="1" applyFont="1" applyFill="1" applyBorder="1" applyAlignment="1" applyProtection="1">
      <alignment horizontal="center" vertical="center"/>
      <protection locked="0"/>
    </xf>
    <xf numFmtId="0" fontId="48" fillId="9" borderId="38" xfId="1" applyFont="1" applyFill="1" applyBorder="1" applyAlignment="1" applyProtection="1">
      <alignment horizontal="center" vertical="center"/>
      <protection locked="0"/>
    </xf>
    <xf numFmtId="0" fontId="48" fillId="9" borderId="39" xfId="1" applyFont="1" applyFill="1" applyBorder="1" applyAlignment="1" applyProtection="1">
      <alignment horizontal="center" vertical="center"/>
      <protection locked="0"/>
    </xf>
    <xf numFmtId="0" fontId="48" fillId="9" borderId="40" xfId="1" applyFont="1" applyFill="1" applyBorder="1" applyAlignment="1" applyProtection="1">
      <alignment horizontal="center" vertical="center"/>
      <protection locked="0"/>
    </xf>
    <xf numFmtId="0" fontId="48" fillId="9" borderId="41" xfId="1" applyFont="1" applyFill="1" applyBorder="1" applyAlignment="1" applyProtection="1">
      <alignment horizontal="center" vertical="center"/>
      <protection locked="0"/>
    </xf>
    <xf numFmtId="0" fontId="18"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24" borderId="5" xfId="0" applyFont="1" applyFill="1" applyBorder="1" applyAlignment="1" applyProtection="1">
      <alignment vertical="center" wrapText="1"/>
      <protection locked="0"/>
    </xf>
    <xf numFmtId="0" fontId="11" fillId="0" borderId="5" xfId="0" applyFont="1" applyFill="1" applyBorder="1" applyAlignment="1" applyProtection="1">
      <alignment vertical="center" wrapText="1"/>
      <protection locked="0"/>
    </xf>
    <xf numFmtId="0" fontId="10" fillId="0" borderId="0" xfId="0" applyFont="1" applyAlignment="1"/>
    <xf numFmtId="0" fontId="11" fillId="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0" borderId="5" xfId="0" applyFont="1" applyFill="1" applyBorder="1" applyAlignment="1" applyProtection="1">
      <alignment horizontal="center" vertical="center" textRotation="90" wrapText="1"/>
      <protection locked="0"/>
    </xf>
    <xf numFmtId="0" fontId="11" fillId="0" borderId="5" xfId="0" applyFont="1" applyFill="1" applyBorder="1" applyAlignment="1" applyProtection="1">
      <alignment horizontal="left" vertical="center" wrapText="1"/>
      <protection locked="0"/>
    </xf>
    <xf numFmtId="0" fontId="18" fillId="0" borderId="5" xfId="0" applyFont="1" applyFill="1" applyBorder="1" applyAlignment="1" applyProtection="1">
      <alignment horizontal="left" vertical="center" wrapText="1"/>
      <protection locked="0"/>
    </xf>
    <xf numFmtId="0" fontId="56" fillId="0" borderId="5" xfId="0" applyFont="1" applyFill="1" applyBorder="1"/>
    <xf numFmtId="0" fontId="30" fillId="0" borderId="5" xfId="0" applyFont="1" applyBorder="1" applyAlignment="1" applyProtection="1">
      <alignment horizontal="left" vertical="center" wrapText="1"/>
      <protection locked="0"/>
    </xf>
    <xf numFmtId="0" fontId="30"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3" fillId="0" borderId="16" xfId="0" applyFont="1" applyBorder="1" applyAlignment="1">
      <alignment horizontal="center" vertical="center" wrapText="1"/>
    </xf>
    <xf numFmtId="0" fontId="19" fillId="12" borderId="14" xfId="0" applyFont="1" applyFill="1" applyBorder="1" applyAlignment="1">
      <alignment horizontal="center" vertical="center" wrapText="1"/>
    </xf>
    <xf numFmtId="0" fontId="36" fillId="0" borderId="5"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14" fontId="11" fillId="0" borderId="5" xfId="0" applyNumberFormat="1" applyFont="1" applyBorder="1" applyAlignment="1" applyProtection="1">
      <alignment horizontal="center" vertical="center" wrapText="1"/>
      <protection locked="0"/>
    </xf>
    <xf numFmtId="0" fontId="18" fillId="0" borderId="10" xfId="0" applyFont="1" applyBorder="1" applyAlignment="1">
      <alignment horizontal="left" vertical="center" wrapText="1"/>
    </xf>
    <xf numFmtId="0" fontId="18" fillId="0" borderId="18" xfId="0" applyFont="1" applyBorder="1" applyAlignment="1">
      <alignment horizontal="left" vertical="center" wrapText="1"/>
    </xf>
    <xf numFmtId="0" fontId="18" fillId="0" borderId="18" xfId="0" applyFont="1" applyBorder="1" applyAlignment="1">
      <alignment horizontal="left" vertical="center"/>
    </xf>
    <xf numFmtId="0" fontId="18" fillId="0" borderId="18" xfId="0" applyFont="1" applyBorder="1" applyAlignment="1">
      <alignment horizontal="center" vertical="center" wrapText="1"/>
    </xf>
    <xf numFmtId="0" fontId="18" fillId="0" borderId="18" xfId="0" applyFont="1" applyBorder="1" applyAlignment="1">
      <alignment horizontal="center" vertical="center" textRotation="90"/>
    </xf>
    <xf numFmtId="0" fontId="18" fillId="0" borderId="18" xfId="0" applyFont="1" applyBorder="1" applyAlignment="1">
      <alignment horizontal="center" vertical="center"/>
    </xf>
    <xf numFmtId="0" fontId="18" fillId="0" borderId="18" xfId="0" applyFont="1" applyBorder="1" applyAlignment="1">
      <alignment vertical="center"/>
    </xf>
    <xf numFmtId="0" fontId="18" fillId="0" borderId="11" xfId="0" applyFont="1" applyBorder="1" applyAlignment="1">
      <alignment vertical="center"/>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5" fillId="0" borderId="14" xfId="2" quotePrefix="1" applyBorder="1" applyAlignment="1">
      <alignment horizontal="center" vertical="center" wrapText="1"/>
    </xf>
    <xf numFmtId="0" fontId="5" fillId="0" borderId="16" xfId="2"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8" xfId="0" applyFont="1" applyBorder="1" applyAlignment="1">
      <alignment horizontal="left"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29" fillId="12" borderId="17" xfId="0" applyFont="1" applyFill="1" applyBorder="1" applyAlignment="1">
      <alignment horizontal="center" vertical="center"/>
    </xf>
    <xf numFmtId="0" fontId="29" fillId="12" borderId="18" xfId="0" applyFont="1" applyFill="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center" vertical="center"/>
    </xf>
    <xf numFmtId="0" fontId="10" fillId="0" borderId="11" xfId="0" applyFont="1" applyBorder="1" applyAlignment="1">
      <alignment horizontal="center" vertical="center"/>
    </xf>
    <xf numFmtId="0" fontId="1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11" fillId="0" borderId="12"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8" fillId="0" borderId="5"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8" fillId="5" borderId="5" xfId="0" applyFont="1" applyFill="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52" fillId="0" borderId="7" xfId="0" applyFont="1" applyBorder="1" applyAlignment="1">
      <alignment horizontal="center" vertical="center" wrapText="1"/>
    </xf>
    <xf numFmtId="0" fontId="52" fillId="0" borderId="13" xfId="0" applyFont="1" applyBorder="1" applyAlignment="1">
      <alignment horizontal="center" vertical="center" wrapText="1"/>
    </xf>
    <xf numFmtId="0" fontId="18" fillId="7" borderId="5" xfId="0" applyFont="1" applyFill="1" applyBorder="1" applyAlignment="1" applyProtection="1">
      <alignment horizontal="center" vertical="center" textRotation="90" wrapText="1"/>
      <protection locked="0"/>
    </xf>
    <xf numFmtId="0" fontId="18" fillId="7" borderId="5" xfId="0" applyFont="1" applyFill="1" applyBorder="1" applyAlignment="1" applyProtection="1">
      <alignment horizontal="center" vertical="center" wrapText="1"/>
      <protection locked="0"/>
    </xf>
    <xf numFmtId="0" fontId="11" fillId="0" borderId="5" xfId="2"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7" borderId="5" xfId="0" applyFont="1" applyFill="1" applyBorder="1" applyAlignment="1" applyProtection="1">
      <alignment horizontal="center" vertical="center" textRotation="90"/>
      <protection locked="0"/>
    </xf>
    <xf numFmtId="0" fontId="18" fillId="7" borderId="12" xfId="0" applyFont="1" applyFill="1" applyBorder="1" applyAlignment="1" applyProtection="1">
      <alignment horizontal="center" vertical="center" textRotation="90" wrapText="1"/>
      <protection locked="0"/>
    </xf>
    <xf numFmtId="0" fontId="18" fillId="7" borderId="7" xfId="0" applyFont="1" applyFill="1" applyBorder="1" applyAlignment="1" applyProtection="1">
      <alignment horizontal="center" vertical="center" textRotation="90" wrapText="1"/>
      <protection locked="0"/>
    </xf>
    <xf numFmtId="0" fontId="18" fillId="7" borderId="13" xfId="0" applyFont="1" applyFill="1" applyBorder="1" applyAlignment="1" applyProtection="1">
      <alignment horizontal="center" vertical="center" textRotation="90" wrapText="1"/>
      <protection locked="0"/>
    </xf>
    <xf numFmtId="0" fontId="18" fillId="11" borderId="12" xfId="0" applyFont="1" applyFill="1" applyBorder="1" applyAlignment="1" applyProtection="1">
      <alignment horizontal="center" vertical="center" wrapText="1"/>
      <protection hidden="1"/>
    </xf>
    <xf numFmtId="0" fontId="18" fillId="11" borderId="7" xfId="0" applyFont="1" applyFill="1" applyBorder="1" applyAlignment="1" applyProtection="1">
      <alignment horizontal="center" vertical="center" wrapText="1"/>
      <protection hidden="1"/>
    </xf>
    <xf numFmtId="0" fontId="18" fillId="11" borderId="13" xfId="0" applyFont="1" applyFill="1" applyBorder="1" applyAlignment="1" applyProtection="1">
      <alignment horizontal="center" vertical="center" wrapText="1"/>
      <protection hidden="1"/>
    </xf>
    <xf numFmtId="0" fontId="19" fillId="12" borderId="5" xfId="0" applyFont="1" applyFill="1" applyBorder="1" applyAlignment="1">
      <alignment horizontal="center" vertical="center" textRotation="90" wrapText="1"/>
    </xf>
    <xf numFmtId="0" fontId="19" fillId="12" borderId="12" xfId="0" applyFont="1" applyFill="1" applyBorder="1" applyAlignment="1">
      <alignment horizontal="center" vertical="center" textRotation="90" wrapText="1"/>
    </xf>
    <xf numFmtId="0" fontId="19" fillId="13" borderId="14"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19" fillId="13" borderId="16" xfId="0" applyFont="1" applyFill="1" applyBorder="1" applyAlignment="1">
      <alignment horizontal="center" vertical="center" wrapText="1"/>
    </xf>
    <xf numFmtId="0" fontId="19" fillId="13" borderId="8"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19" fillId="13" borderId="18" xfId="0" applyFont="1" applyFill="1" applyBorder="1" applyAlignment="1">
      <alignment horizontal="center" vertical="center" wrapText="1"/>
    </xf>
    <xf numFmtId="0" fontId="19" fillId="13" borderId="11" xfId="0" applyFont="1" applyFill="1" applyBorder="1" applyAlignment="1">
      <alignment horizontal="center" vertical="center" wrapText="1"/>
    </xf>
    <xf numFmtId="0" fontId="12" fillId="13" borderId="5" xfId="2" applyFont="1" applyFill="1" applyBorder="1" applyAlignment="1" applyProtection="1">
      <alignment horizontal="center" vertical="center" textRotation="90" wrapText="1"/>
      <protection hidden="1"/>
    </xf>
    <xf numFmtId="0" fontId="12" fillId="13" borderId="12" xfId="2" applyFont="1" applyFill="1" applyBorder="1" applyAlignment="1" applyProtection="1">
      <alignment horizontal="center" vertical="center" textRotation="90" wrapText="1"/>
      <protection hidden="1"/>
    </xf>
    <xf numFmtId="0" fontId="19" fillId="12" borderId="7" xfId="0" applyFont="1" applyFill="1" applyBorder="1" applyAlignment="1">
      <alignment horizontal="center" vertical="center" textRotation="90" wrapText="1"/>
    </xf>
    <xf numFmtId="0" fontId="19" fillId="12" borderId="12" xfId="1" applyFont="1" applyFill="1" applyBorder="1" applyAlignment="1">
      <alignment horizontal="center" vertical="center" wrapText="1"/>
    </xf>
    <xf numFmtId="0" fontId="19" fillId="12" borderId="13" xfId="1" applyFont="1" applyFill="1" applyBorder="1" applyAlignment="1">
      <alignment horizontal="center" vertical="center" wrapText="1"/>
    </xf>
    <xf numFmtId="0" fontId="19" fillId="21" borderId="12" xfId="0" applyFont="1" applyFill="1" applyBorder="1" applyAlignment="1" applyProtection="1">
      <alignment horizontal="center" vertical="center" textRotation="90" wrapText="1"/>
      <protection hidden="1"/>
    </xf>
    <xf numFmtId="0" fontId="19" fillId="21" borderId="7" xfId="0" applyFont="1" applyFill="1" applyBorder="1" applyAlignment="1" applyProtection="1">
      <alignment horizontal="center" vertical="center" textRotation="90" wrapText="1"/>
      <protection hidden="1"/>
    </xf>
    <xf numFmtId="0" fontId="19" fillId="21" borderId="13" xfId="0" applyFont="1" applyFill="1" applyBorder="1" applyAlignment="1" applyProtection="1">
      <alignment horizontal="center" vertical="center" textRotation="90" wrapText="1"/>
      <protection hidden="1"/>
    </xf>
    <xf numFmtId="0" fontId="11" fillId="11" borderId="5" xfId="0" applyFont="1" applyFill="1" applyBorder="1" applyAlignment="1" applyProtection="1">
      <alignment horizontal="center" vertical="center" textRotation="90" wrapText="1"/>
      <protection hidden="1"/>
    </xf>
    <xf numFmtId="0" fontId="11" fillId="11" borderId="7" xfId="0" applyFont="1" applyFill="1" applyBorder="1" applyAlignment="1" applyProtection="1">
      <alignment horizontal="center" vertical="center" textRotation="90" wrapText="1"/>
      <protection hidden="1"/>
    </xf>
    <xf numFmtId="0" fontId="11" fillId="11" borderId="13" xfId="0" applyFont="1" applyFill="1" applyBorder="1" applyAlignment="1" applyProtection="1">
      <alignment horizontal="center" vertical="center" textRotation="90" wrapText="1"/>
      <protection hidden="1"/>
    </xf>
    <xf numFmtId="0" fontId="19" fillId="12" borderId="5" xfId="0" applyFont="1" applyFill="1" applyBorder="1" applyAlignment="1">
      <alignment horizontal="center" vertical="center" wrapText="1"/>
    </xf>
    <xf numFmtId="0" fontId="11" fillId="11" borderId="14" xfId="0" applyFont="1" applyFill="1" applyBorder="1" applyAlignment="1">
      <alignment horizontal="center" vertical="center" textRotation="90" wrapText="1"/>
    </xf>
    <xf numFmtId="0" fontId="19" fillId="12" borderId="14"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19" fillId="12" borderId="16" xfId="0" applyFont="1" applyFill="1" applyBorder="1" applyAlignment="1">
      <alignment horizontal="center" vertical="center" wrapText="1"/>
    </xf>
    <xf numFmtId="0" fontId="19" fillId="12" borderId="14" xfId="0" applyFont="1" applyFill="1" applyBorder="1" applyAlignment="1">
      <alignment horizontal="center" vertical="center"/>
    </xf>
    <xf numFmtId="0" fontId="19" fillId="12" borderId="15" xfId="0" applyFont="1" applyFill="1" applyBorder="1" applyAlignment="1">
      <alignment horizontal="center" vertical="center"/>
    </xf>
    <xf numFmtId="0" fontId="19" fillId="12" borderId="16" xfId="0" applyFont="1" applyFill="1" applyBorder="1" applyAlignment="1">
      <alignment horizontal="center" vertic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8" xfId="0" applyFont="1" applyBorder="1" applyAlignment="1">
      <alignment horizontal="center" vertical="center" wrapText="1"/>
    </xf>
    <xf numFmtId="0" fontId="19" fillId="13" borderId="14" xfId="0" applyFont="1" applyFill="1" applyBorder="1" applyAlignment="1">
      <alignment horizontal="center" vertical="center"/>
    </xf>
    <xf numFmtId="0" fontId="19" fillId="13" borderId="15"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5" xfId="0" applyFont="1" applyFill="1" applyBorder="1" applyAlignment="1">
      <alignment horizontal="center" vertical="center"/>
    </xf>
    <xf numFmtId="0" fontId="19" fillId="12" borderId="8" xfId="1" applyFont="1" applyFill="1" applyBorder="1" applyAlignment="1">
      <alignment horizontal="center" vertical="center" wrapText="1"/>
    </xf>
    <xf numFmtId="0" fontId="19" fillId="12" borderId="17" xfId="1" applyFont="1" applyFill="1" applyBorder="1" applyAlignment="1">
      <alignment horizontal="center" vertical="center" wrapText="1"/>
    </xf>
    <xf numFmtId="0" fontId="19" fillId="12" borderId="9" xfId="1" applyFont="1" applyFill="1" applyBorder="1" applyAlignment="1">
      <alignment horizontal="center" vertical="center" wrapText="1"/>
    </xf>
    <xf numFmtId="0" fontId="19" fillId="12" borderId="10" xfId="1" applyFont="1" applyFill="1" applyBorder="1" applyAlignment="1">
      <alignment horizontal="center" vertical="center" wrapText="1"/>
    </xf>
    <xf numFmtId="0" fontId="19" fillId="12" borderId="18" xfId="1" applyFont="1" applyFill="1" applyBorder="1" applyAlignment="1">
      <alignment horizontal="center" vertical="center" wrapText="1"/>
    </xf>
    <xf numFmtId="0" fontId="19" fillId="12" borderId="11" xfId="1" applyFont="1" applyFill="1" applyBorder="1" applyAlignment="1">
      <alignment horizontal="center" vertical="center" wrapText="1"/>
    </xf>
    <xf numFmtId="0" fontId="19" fillId="12" borderId="13" xfId="0" applyFont="1" applyFill="1" applyBorder="1" applyAlignment="1">
      <alignment horizontal="center" vertical="center" textRotation="90" wrapText="1"/>
    </xf>
    <xf numFmtId="0" fontId="19" fillId="12" borderId="12"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2" fillId="12" borderId="12" xfId="2" applyFont="1" applyFill="1" applyBorder="1" applyAlignment="1" applyProtection="1">
      <alignment horizontal="center" vertical="top" textRotation="90" wrapText="1"/>
    </xf>
    <xf numFmtId="0" fontId="12" fillId="12" borderId="7" xfId="2" applyFont="1" applyFill="1" applyBorder="1" applyAlignment="1" applyProtection="1">
      <alignment horizontal="center" vertical="top" textRotation="90" wrapText="1"/>
    </xf>
    <xf numFmtId="0" fontId="12" fillId="12" borderId="13" xfId="2" applyFont="1" applyFill="1" applyBorder="1" applyAlignment="1" applyProtection="1">
      <alignment horizontal="center" vertical="top" textRotation="90" wrapText="1"/>
    </xf>
    <xf numFmtId="0" fontId="19" fillId="13" borderId="12" xfId="0" applyFont="1" applyFill="1" applyBorder="1" applyAlignment="1">
      <alignment horizontal="center" vertical="center" wrapText="1"/>
    </xf>
    <xf numFmtId="0" fontId="19" fillId="13" borderId="13" xfId="0" applyFont="1" applyFill="1" applyBorder="1" applyAlignment="1">
      <alignment horizontal="center" vertical="center" wrapText="1"/>
    </xf>
    <xf numFmtId="0" fontId="19" fillId="13" borderId="12" xfId="0" applyFont="1" applyFill="1" applyBorder="1" applyAlignment="1">
      <alignment horizontal="center" vertical="center" textRotation="90" wrapText="1"/>
    </xf>
    <xf numFmtId="0" fontId="19" fillId="13" borderId="7" xfId="0" applyFont="1" applyFill="1" applyBorder="1" applyAlignment="1">
      <alignment horizontal="center" vertical="center" textRotation="90" wrapText="1"/>
    </xf>
    <xf numFmtId="0" fontId="50" fillId="0" borderId="15" xfId="0" applyFont="1" applyBorder="1" applyAlignment="1">
      <alignment horizontal="center" vertical="center" wrapText="1"/>
    </xf>
    <xf numFmtId="0" fontId="12" fillId="12" borderId="8" xfId="2" applyFont="1" applyFill="1" applyBorder="1" applyAlignment="1" applyProtection="1">
      <alignment horizontal="center" vertical="center"/>
    </xf>
    <xf numFmtId="0" fontId="12" fillId="12" borderId="17" xfId="2" applyFont="1" applyFill="1" applyBorder="1" applyAlignment="1" applyProtection="1">
      <alignment horizontal="center" vertical="center"/>
    </xf>
    <xf numFmtId="0" fontId="12" fillId="12" borderId="9" xfId="2" applyFont="1" applyFill="1" applyBorder="1" applyAlignment="1" applyProtection="1">
      <alignment horizontal="center" vertical="center"/>
    </xf>
    <xf numFmtId="0" fontId="53" fillId="11" borderId="5" xfId="0" applyFont="1" applyFill="1" applyBorder="1" applyAlignment="1" applyProtection="1">
      <alignment horizontal="center" vertical="center" textRotation="90" wrapText="1"/>
      <protection hidden="1"/>
    </xf>
    <xf numFmtId="0" fontId="18" fillId="11" borderId="5" xfId="0" applyFont="1" applyFill="1" applyBorder="1" applyAlignment="1">
      <alignment horizontal="center" vertical="center" wrapText="1"/>
    </xf>
    <xf numFmtId="1" fontId="30" fillId="11" borderId="5" xfId="0" applyNumberFormat="1" applyFont="1" applyFill="1" applyBorder="1" applyAlignment="1" applyProtection="1">
      <alignment horizontal="center" vertical="center" wrapText="1"/>
      <protection hidden="1"/>
    </xf>
    <xf numFmtId="0" fontId="12" fillId="13" borderId="5" xfId="2" applyFont="1" applyFill="1" applyBorder="1" applyAlignment="1" applyProtection="1">
      <alignment horizontal="left" vertical="center" textRotation="90" wrapText="1"/>
      <protection hidden="1"/>
    </xf>
    <xf numFmtId="0" fontId="12" fillId="13" borderId="12" xfId="2" applyFont="1" applyFill="1" applyBorder="1" applyAlignment="1" applyProtection="1">
      <alignment horizontal="left" vertical="center" textRotation="90" wrapText="1"/>
      <protection hidden="1"/>
    </xf>
    <xf numFmtId="0" fontId="19" fillId="21" borderId="5" xfId="0" applyFont="1" applyFill="1" applyBorder="1" applyAlignment="1" applyProtection="1">
      <alignment horizontal="center" vertical="center" textRotation="90" wrapText="1"/>
      <protection hidden="1"/>
    </xf>
    <xf numFmtId="0" fontId="19" fillId="13" borderId="5" xfId="0" applyFont="1" applyFill="1" applyBorder="1" applyAlignment="1" applyProtection="1">
      <alignment horizontal="center" vertical="center" textRotation="90" wrapText="1"/>
      <protection hidden="1"/>
    </xf>
    <xf numFmtId="0" fontId="19" fillId="13" borderId="12" xfId="0" applyFont="1" applyFill="1" applyBorder="1" applyAlignment="1" applyProtection="1">
      <alignment horizontal="center" vertical="center" textRotation="90" wrapText="1"/>
      <protection hidden="1"/>
    </xf>
    <xf numFmtId="0" fontId="19" fillId="12" borderId="5" xfId="1" applyFont="1" applyFill="1" applyBorder="1" applyAlignment="1">
      <alignment horizontal="center" vertical="center" wrapText="1"/>
    </xf>
    <xf numFmtId="0" fontId="19" fillId="13" borderId="13" xfId="0" applyFont="1" applyFill="1" applyBorder="1" applyAlignment="1">
      <alignment horizontal="center" vertical="center" textRotation="90" wrapText="1"/>
    </xf>
    <xf numFmtId="0" fontId="19" fillId="12" borderId="12" xfId="2" applyFont="1" applyFill="1" applyBorder="1" applyAlignment="1" applyProtection="1">
      <alignment horizontal="center" vertical="center" textRotation="90" wrapText="1"/>
    </xf>
    <xf numFmtId="0" fontId="19" fillId="12" borderId="7" xfId="2" applyFont="1" applyFill="1" applyBorder="1" applyAlignment="1" applyProtection="1">
      <alignment horizontal="center" vertical="center" textRotation="90" wrapText="1"/>
    </xf>
    <xf numFmtId="0" fontId="19" fillId="13" borderId="13" xfId="0" applyFont="1" applyFill="1" applyBorder="1" applyAlignment="1" applyProtection="1">
      <alignment horizontal="center" vertical="center" textRotation="90" wrapText="1"/>
      <protection hidden="1"/>
    </xf>
    <xf numFmtId="0" fontId="19" fillId="12" borderId="5" xfId="2" applyFont="1" applyFill="1" applyBorder="1" applyAlignment="1" applyProtection="1">
      <alignment horizontal="center" vertical="center" textRotation="90"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9" fillId="12" borderId="17" xfId="0" applyFont="1" applyFill="1" applyBorder="1" applyAlignment="1">
      <alignment horizontal="center" vertical="center"/>
    </xf>
    <xf numFmtId="0" fontId="19" fillId="12" borderId="9" xfId="0" applyFont="1" applyFill="1" applyBorder="1" applyAlignment="1">
      <alignment horizontal="center" vertical="center"/>
    </xf>
    <xf numFmtId="0" fontId="19" fillId="12" borderId="18" xfId="0" applyFont="1" applyFill="1" applyBorder="1" applyAlignment="1">
      <alignment horizontal="center" vertical="center"/>
    </xf>
    <xf numFmtId="0" fontId="19" fillId="12" borderId="11" xfId="0" applyFont="1" applyFill="1" applyBorder="1" applyAlignment="1">
      <alignment horizontal="center" vertical="center"/>
    </xf>
    <xf numFmtId="0" fontId="19" fillId="12" borderId="14" xfId="0" applyFont="1" applyFill="1" applyBorder="1" applyAlignment="1">
      <alignment horizontal="center" vertical="top" wrapText="1"/>
    </xf>
    <xf numFmtId="0" fontId="19" fillId="12" borderId="15" xfId="0" applyFont="1" applyFill="1" applyBorder="1" applyAlignment="1">
      <alignment horizontal="center" vertical="top" wrapText="1"/>
    </xf>
    <xf numFmtId="0" fontId="19" fillId="12" borderId="16" xfId="0" applyFont="1" applyFill="1" applyBorder="1" applyAlignment="1">
      <alignment horizontal="center" vertical="top" wrapText="1"/>
    </xf>
    <xf numFmtId="0" fontId="19" fillId="12" borderId="12" xfId="0" applyFont="1" applyFill="1" applyBorder="1" applyAlignment="1">
      <alignment horizontal="center" vertical="center" textRotation="90"/>
    </xf>
    <xf numFmtId="0" fontId="19" fillId="12" borderId="13" xfId="0" applyFont="1" applyFill="1" applyBorder="1" applyAlignment="1">
      <alignment horizontal="center" vertical="center" textRotation="90"/>
    </xf>
    <xf numFmtId="0" fontId="2" fillId="5" borderId="5" xfId="1" applyFont="1" applyFill="1" applyBorder="1" applyAlignment="1">
      <alignment horizontal="center" vertical="center" wrapText="1"/>
    </xf>
    <xf numFmtId="0" fontId="2" fillId="5" borderId="5" xfId="1" applyFont="1" applyFill="1" applyBorder="1" applyAlignment="1">
      <alignment horizontal="center" vertical="center"/>
    </xf>
    <xf numFmtId="9" fontId="2" fillId="5" borderId="14" xfId="1" applyNumberFormat="1" applyFont="1" applyFill="1" applyBorder="1" applyAlignment="1">
      <alignment horizontal="center" vertical="center"/>
    </xf>
    <xf numFmtId="0" fontId="2" fillId="5" borderId="14" xfId="1" applyFont="1" applyFill="1" applyBorder="1" applyAlignment="1">
      <alignment horizontal="center" vertical="center"/>
    </xf>
    <xf numFmtId="9" fontId="2" fillId="5" borderId="5" xfId="1" applyNumberFormat="1" applyFont="1" applyFill="1" applyBorder="1" applyAlignment="1">
      <alignment horizontal="center" vertical="center"/>
    </xf>
    <xf numFmtId="0" fontId="20" fillId="4"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 fillId="2" borderId="8"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5" xfId="1" applyFont="1" applyFill="1" applyBorder="1" applyAlignment="1">
      <alignment horizontal="center" vertical="center" wrapText="1"/>
    </xf>
    <xf numFmtId="9" fontId="22" fillId="5" borderId="5" xfId="1" applyNumberFormat="1" applyFont="1" applyFill="1" applyBorder="1" applyAlignment="1">
      <alignment horizontal="center" vertical="center" wrapText="1"/>
    </xf>
    <xf numFmtId="0" fontId="22" fillId="5" borderId="5" xfId="1" applyFont="1" applyFill="1" applyBorder="1" applyAlignment="1">
      <alignment horizontal="center" vertical="center" wrapText="1"/>
    </xf>
    <xf numFmtId="0" fontId="15" fillId="12" borderId="0" xfId="1" applyFont="1" applyFill="1" applyAlignment="1">
      <alignment horizontal="center" vertical="center" wrapText="1"/>
    </xf>
    <xf numFmtId="0" fontId="9" fillId="0" borderId="0" xfId="0" applyFont="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5" fillId="12" borderId="8" xfId="1" applyFont="1" applyFill="1" applyBorder="1" applyAlignment="1">
      <alignment horizontal="center" vertical="center" wrapText="1"/>
    </xf>
    <xf numFmtId="0" fontId="15" fillId="12" borderId="9" xfId="1" applyFont="1" applyFill="1" applyBorder="1" applyAlignment="1">
      <alignment horizontal="center" vertical="center" wrapText="1"/>
    </xf>
    <xf numFmtId="0" fontId="15" fillId="12" borderId="10" xfId="1" applyFont="1" applyFill="1" applyBorder="1" applyAlignment="1">
      <alignment horizontal="center" vertical="center" wrapText="1"/>
    </xf>
    <xf numFmtId="0" fontId="15" fillId="12" borderId="11" xfId="1" applyFont="1" applyFill="1" applyBorder="1" applyAlignment="1">
      <alignment horizontal="center" vertical="center" wrapText="1"/>
    </xf>
    <xf numFmtId="0" fontId="15" fillId="12" borderId="14" xfId="1" applyFont="1" applyFill="1" applyBorder="1" applyAlignment="1">
      <alignment horizontal="center" vertical="center"/>
    </xf>
    <xf numFmtId="0" fontId="15" fillId="12" borderId="15" xfId="1" applyFont="1" applyFill="1" applyBorder="1" applyAlignment="1">
      <alignment horizontal="center" vertical="center"/>
    </xf>
    <xf numFmtId="0" fontId="15" fillId="12" borderId="16" xfId="1" applyFont="1" applyFill="1" applyBorder="1" applyAlignment="1">
      <alignment horizontal="center" vertical="center"/>
    </xf>
    <xf numFmtId="0" fontId="20" fillId="6" borderId="5" xfId="0"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12" fillId="12" borderId="0" xfId="0" applyFont="1" applyFill="1" applyAlignment="1">
      <alignment horizontal="center" vertical="center" wrapText="1"/>
    </xf>
    <xf numFmtId="0" fontId="12" fillId="12" borderId="19" xfId="0" applyFont="1" applyFill="1" applyBorder="1" applyAlignment="1">
      <alignment horizontal="center" vertical="center" wrapText="1"/>
    </xf>
    <xf numFmtId="0" fontId="14" fillId="5" borderId="5" xfId="3" applyFont="1" applyFill="1" applyBorder="1" applyAlignment="1">
      <alignment horizontal="center" vertical="center" wrapText="1"/>
    </xf>
    <xf numFmtId="0" fontId="20" fillId="5" borderId="1"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23" xfId="0" applyFont="1" applyFill="1" applyBorder="1" applyAlignment="1">
      <alignment horizontal="center" vertical="center"/>
    </xf>
    <xf numFmtId="0" fontId="20" fillId="5" borderId="26" xfId="0" applyFont="1" applyFill="1" applyBorder="1" applyAlignment="1">
      <alignment horizontal="center" vertical="center"/>
    </xf>
    <xf numFmtId="0" fontId="20" fillId="5" borderId="1"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1" xfId="0" applyFont="1" applyBorder="1" applyAlignment="1">
      <alignment horizontal="center" vertical="center" wrapText="1"/>
    </xf>
    <xf numFmtId="0" fontId="12" fillId="12" borderId="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5" xfId="0" applyFont="1" applyBorder="1" applyAlignment="1">
      <alignment horizontal="center" vertical="center" wrapText="1"/>
    </xf>
    <xf numFmtId="0" fontId="14" fillId="11" borderId="5" xfId="3" applyFont="1" applyFill="1" applyBorder="1" applyAlignment="1">
      <alignment horizontal="center" vertical="center"/>
    </xf>
    <xf numFmtId="0" fontId="16" fillId="3" borderId="0" xfId="0" applyFont="1" applyFill="1" applyAlignment="1">
      <alignment horizontal="justify" vertical="center" wrapText="1"/>
    </xf>
    <xf numFmtId="0" fontId="13" fillId="0" borderId="0" xfId="0" applyFont="1" applyAlignment="1">
      <alignment horizontal="center"/>
    </xf>
    <xf numFmtId="0" fontId="12" fillId="12" borderId="14"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12" borderId="14" xfId="3" applyFont="1" applyFill="1" applyBorder="1" applyAlignment="1">
      <alignment horizontal="center" vertical="center"/>
    </xf>
    <xf numFmtId="0" fontId="12" fillId="12" borderId="16" xfId="3" applyFont="1" applyFill="1" applyBorder="1" applyAlignment="1">
      <alignment horizontal="center" vertical="center"/>
    </xf>
    <xf numFmtId="0" fontId="14" fillId="11" borderId="13" xfId="3" applyFont="1" applyFill="1" applyBorder="1" applyAlignment="1">
      <alignment horizontal="center" vertical="center"/>
    </xf>
    <xf numFmtId="0" fontId="12" fillId="12" borderId="20" xfId="3" applyFont="1" applyFill="1" applyBorder="1" applyAlignment="1">
      <alignment horizontal="center" vertical="center"/>
    </xf>
    <xf numFmtId="0" fontId="12" fillId="12" borderId="0" xfId="3" applyFont="1" applyFill="1" applyAlignment="1">
      <alignment horizontal="center" vertical="center"/>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21" xfId="0" applyFont="1" applyBorder="1" applyAlignment="1">
      <alignment horizontal="left" vertical="center" wrapText="1"/>
    </xf>
    <xf numFmtId="0" fontId="13" fillId="5" borderId="8" xfId="3" applyFont="1" applyFill="1" applyBorder="1" applyAlignment="1">
      <alignment horizontal="center" vertical="center" wrapText="1"/>
    </xf>
    <xf numFmtId="0" fontId="13" fillId="5" borderId="9" xfId="3" applyFont="1" applyFill="1" applyBorder="1" applyAlignment="1">
      <alignment horizontal="center" vertical="center" wrapText="1"/>
    </xf>
    <xf numFmtId="0" fontId="10" fillId="0" borderId="5" xfId="0" applyFont="1" applyBorder="1" applyAlignment="1">
      <alignment vertical="center" wrapText="1"/>
    </xf>
    <xf numFmtId="0" fontId="13" fillId="5" borderId="1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5" xfId="0" applyFont="1" applyBorder="1" applyAlignment="1">
      <alignment horizontal="justify" vertical="center" wrapText="1"/>
    </xf>
    <xf numFmtId="0" fontId="18" fillId="0" borderId="17" xfId="0" applyFont="1" applyBorder="1" applyAlignment="1">
      <alignment horizontal="left"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6" xfId="0" applyFont="1" applyFill="1" applyBorder="1" applyAlignment="1">
      <alignment horizontal="center" vertical="center"/>
    </xf>
    <xf numFmtId="0" fontId="12" fillId="12" borderId="15" xfId="0" applyFont="1" applyFill="1" applyBorder="1" applyAlignment="1">
      <alignment horizontal="center" vertical="center" wrapText="1"/>
    </xf>
    <xf numFmtId="9" fontId="10" fillId="0" borderId="12"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9" fontId="10" fillId="0" borderId="7" xfId="0" applyNumberFormat="1" applyFont="1" applyBorder="1" applyAlignment="1">
      <alignment horizontal="center" vertical="center"/>
    </xf>
    <xf numFmtId="0" fontId="17" fillId="3" borderId="12" xfId="0" applyFont="1" applyFill="1" applyBorder="1" applyAlignment="1">
      <alignment horizontal="center" vertical="center" textRotation="90" wrapText="1"/>
    </xf>
    <xf numFmtId="0" fontId="17" fillId="3" borderId="7" xfId="0" applyFont="1" applyFill="1" applyBorder="1" applyAlignment="1">
      <alignment horizontal="center" vertical="center" textRotation="90" wrapText="1"/>
    </xf>
    <xf numFmtId="1" fontId="16" fillId="3" borderId="12" xfId="0" applyNumberFormat="1" applyFont="1" applyFill="1" applyBorder="1" applyAlignment="1">
      <alignment horizontal="center" vertical="center"/>
    </xf>
    <xf numFmtId="1" fontId="16" fillId="3" borderId="7" xfId="0" applyNumberFormat="1" applyFont="1" applyFill="1" applyBorder="1" applyAlignment="1">
      <alignment horizontal="center" vertical="center"/>
    </xf>
    <xf numFmtId="0" fontId="13" fillId="3" borderId="12"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12" xfId="0" applyFont="1" applyBorder="1" applyAlignment="1">
      <alignment horizontal="center" vertical="center" wrapText="1"/>
    </xf>
    <xf numFmtId="0" fontId="13" fillId="3" borderId="13" xfId="0" applyFont="1" applyFill="1" applyBorder="1" applyAlignment="1">
      <alignment horizontal="center" vertical="center"/>
    </xf>
    <xf numFmtId="0" fontId="41" fillId="10" borderId="12" xfId="0" applyFont="1" applyFill="1" applyBorder="1" applyAlignment="1">
      <alignment horizontal="center" vertical="center"/>
    </xf>
    <xf numFmtId="0" fontId="41" fillId="10" borderId="7"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13" xfId="0" applyFont="1" applyFill="1" applyBorder="1" applyAlignment="1">
      <alignment horizontal="center" vertical="center"/>
    </xf>
    <xf numFmtId="0" fontId="17" fillId="3" borderId="5" xfId="0" applyFont="1" applyFill="1" applyBorder="1" applyAlignment="1">
      <alignment horizontal="center" vertical="center" textRotation="90" wrapText="1"/>
    </xf>
    <xf numFmtId="1" fontId="16" fillId="3" borderId="5"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41" fillId="10" borderId="5" xfId="0" applyFont="1" applyFill="1" applyBorder="1" applyAlignment="1">
      <alignment horizontal="center" vertical="center"/>
    </xf>
    <xf numFmtId="0" fontId="12" fillId="12" borderId="18" xfId="0" applyFont="1" applyFill="1" applyBorder="1" applyAlignment="1">
      <alignment horizontal="center" vertical="center" wrapText="1"/>
    </xf>
    <xf numFmtId="0" fontId="10" fillId="0" borderId="0" xfId="0" applyFont="1" applyAlignment="1">
      <alignment horizontal="justify" vertical="center" wrapText="1"/>
    </xf>
    <xf numFmtId="0" fontId="2" fillId="2" borderId="5" xfId="1" applyFont="1" applyFill="1" applyBorder="1" applyAlignment="1">
      <alignment horizontal="center" vertical="center"/>
    </xf>
    <xf numFmtId="0" fontId="23" fillId="4" borderId="12" xfId="1" applyFont="1" applyFill="1" applyBorder="1" applyAlignment="1" applyProtection="1">
      <alignment horizontal="center" vertical="center" wrapText="1"/>
      <protection locked="0"/>
    </xf>
    <xf numFmtId="0" fontId="23" fillId="4" borderId="7" xfId="1" applyFont="1" applyFill="1" applyBorder="1" applyAlignment="1" applyProtection="1">
      <alignment horizontal="center" vertical="center" wrapText="1"/>
      <protection locked="0"/>
    </xf>
    <xf numFmtId="0" fontId="23" fillId="4" borderId="13" xfId="1" applyFont="1" applyFill="1" applyBorder="1" applyAlignment="1" applyProtection="1">
      <alignment horizontal="center" vertical="center" wrapText="1"/>
      <protection locked="0"/>
    </xf>
    <xf numFmtId="0" fontId="23" fillId="9" borderId="12" xfId="1" applyFont="1" applyFill="1" applyBorder="1" applyAlignment="1" applyProtection="1">
      <alignment horizontal="center" vertical="center" wrapText="1"/>
      <protection locked="0"/>
    </xf>
    <xf numFmtId="0" fontId="23" fillId="9" borderId="7" xfId="1" applyFont="1" applyFill="1" applyBorder="1" applyAlignment="1" applyProtection="1">
      <alignment horizontal="center" vertical="center" wrapText="1"/>
      <protection locked="0"/>
    </xf>
    <xf numFmtId="0" fontId="23" fillId="9" borderId="13" xfId="1" applyFont="1" applyFill="1" applyBorder="1" applyAlignment="1" applyProtection="1">
      <alignment horizontal="center" vertical="center" wrapText="1"/>
      <protection locked="0"/>
    </xf>
    <xf numFmtId="0" fontId="2" fillId="5" borderId="12" xfId="1" applyFont="1" applyFill="1" applyBorder="1" applyAlignment="1">
      <alignment horizontal="center" vertical="center" wrapText="1"/>
    </xf>
    <xf numFmtId="0" fontId="2" fillId="5" borderId="7" xfId="1" applyFont="1" applyFill="1" applyBorder="1" applyAlignment="1">
      <alignment horizontal="center" vertical="center"/>
    </xf>
    <xf numFmtId="0" fontId="2" fillId="5" borderId="13" xfId="1" applyFont="1" applyFill="1" applyBorder="1" applyAlignment="1">
      <alignment horizontal="center" vertical="center"/>
    </xf>
    <xf numFmtId="0" fontId="23" fillId="4" borderId="12" xfId="1" applyFont="1" applyFill="1" applyBorder="1" applyAlignment="1" applyProtection="1">
      <alignment horizontal="center" vertical="center"/>
      <protection locked="0"/>
    </xf>
    <xf numFmtId="0" fontId="23" fillId="4" borderId="7" xfId="1" applyFont="1" applyFill="1" applyBorder="1" applyAlignment="1" applyProtection="1">
      <alignment horizontal="center" vertical="center"/>
      <protection locked="0"/>
    </xf>
    <xf numFmtId="0" fontId="23" fillId="4" borderId="13" xfId="1" applyFont="1" applyFill="1" applyBorder="1" applyAlignment="1" applyProtection="1">
      <alignment horizontal="center" vertical="center"/>
      <protection locked="0"/>
    </xf>
    <xf numFmtId="0" fontId="23" fillId="6" borderId="12" xfId="1" applyFont="1" applyFill="1" applyBorder="1" applyAlignment="1" applyProtection="1">
      <alignment horizontal="center" vertical="center" wrapText="1"/>
      <protection locked="0"/>
    </xf>
    <xf numFmtId="0" fontId="23" fillId="6" borderId="7" xfId="1" applyFont="1" applyFill="1" applyBorder="1" applyAlignment="1" applyProtection="1">
      <alignment horizontal="center" vertical="center" wrapText="1"/>
      <protection locked="0"/>
    </xf>
    <xf numFmtId="0" fontId="23" fillId="6" borderId="13" xfId="1" applyFont="1" applyFill="1" applyBorder="1" applyAlignment="1" applyProtection="1">
      <alignment horizontal="center" vertical="center" wrapText="1"/>
      <protection locked="0"/>
    </xf>
    <xf numFmtId="0" fontId="23" fillId="8" borderId="12" xfId="1" applyFont="1" applyFill="1" applyBorder="1" applyAlignment="1" applyProtection="1">
      <alignment horizontal="center" vertical="center" wrapText="1"/>
      <protection locked="0"/>
    </xf>
    <xf numFmtId="0" fontId="23" fillId="8" borderId="7" xfId="1" applyFont="1" applyFill="1" applyBorder="1" applyAlignment="1" applyProtection="1">
      <alignment horizontal="center" vertical="center" wrapText="1"/>
      <protection locked="0"/>
    </xf>
    <xf numFmtId="0" fontId="23" fillId="8" borderId="13" xfId="1"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7" fillId="0" borderId="0" xfId="0" applyFont="1" applyAlignment="1">
      <alignment horizontal="center" vertical="center" wrapText="1"/>
    </xf>
    <xf numFmtId="0" fontId="23" fillId="8" borderId="5" xfId="1" applyFont="1" applyFill="1" applyBorder="1" applyAlignment="1" applyProtection="1">
      <alignment horizontal="center" vertical="center" wrapText="1"/>
      <protection locked="0"/>
    </xf>
    <xf numFmtId="0" fontId="23" fillId="8" borderId="5" xfId="1" applyFont="1" applyFill="1" applyBorder="1" applyAlignment="1" applyProtection="1">
      <alignment horizontal="center" vertical="center"/>
      <protection locked="0"/>
    </xf>
    <xf numFmtId="0" fontId="24" fillId="8" borderId="12" xfId="1" applyFont="1" applyFill="1" applyBorder="1" applyAlignment="1" applyProtection="1">
      <alignment horizontal="center" vertical="center" wrapText="1"/>
      <protection locked="0"/>
    </xf>
    <xf numFmtId="0" fontId="24" fillId="8" borderId="7" xfId="1" applyFont="1" applyFill="1" applyBorder="1" applyAlignment="1" applyProtection="1">
      <alignment horizontal="center" vertical="center" wrapText="1"/>
      <protection locked="0"/>
    </xf>
    <xf numFmtId="0" fontId="24" fillId="8" borderId="13" xfId="1" applyFont="1" applyFill="1" applyBorder="1" applyAlignment="1" applyProtection="1">
      <alignment horizontal="center" vertical="center" wrapText="1"/>
      <protection locked="0"/>
    </xf>
    <xf numFmtId="0" fontId="15" fillId="12" borderId="18" xfId="1" applyFont="1" applyFill="1" applyBorder="1" applyAlignment="1">
      <alignment horizontal="center" vertical="center" wrapText="1"/>
    </xf>
    <xf numFmtId="0" fontId="15" fillId="12" borderId="5" xfId="1" applyFont="1" applyFill="1" applyBorder="1" applyAlignment="1">
      <alignment horizontal="center" vertical="center"/>
    </xf>
    <xf numFmtId="0" fontId="2" fillId="5" borderId="12" xfId="1" applyFont="1" applyFill="1" applyBorder="1" applyAlignment="1">
      <alignment horizontal="center" vertical="center"/>
    </xf>
    <xf numFmtId="0" fontId="23" fillId="6" borderId="12" xfId="1" applyFont="1" applyFill="1" applyBorder="1" applyAlignment="1" applyProtection="1">
      <alignment horizontal="center" vertical="center"/>
      <protection locked="0"/>
    </xf>
    <xf numFmtId="0" fontId="23" fillId="6" borderId="7" xfId="1" applyFont="1" applyFill="1" applyBorder="1" applyAlignment="1" applyProtection="1">
      <alignment horizontal="center" vertical="center"/>
      <protection locked="0"/>
    </xf>
    <xf numFmtId="0" fontId="23" fillId="6" borderId="13" xfId="1" applyFont="1" applyFill="1" applyBorder="1" applyAlignment="1" applyProtection="1">
      <alignment horizontal="center" vertical="center"/>
      <protection locked="0"/>
    </xf>
    <xf numFmtId="0" fontId="12" fillId="12" borderId="0" xfId="3" applyFont="1" applyFill="1" applyAlignment="1">
      <alignment horizontal="center" vertical="center" wrapText="1"/>
    </xf>
    <xf numFmtId="0" fontId="10" fillId="0" borderId="18" xfId="0" applyFont="1" applyBorder="1" applyAlignment="1">
      <alignment horizontal="center" vertical="center" wrapText="1"/>
    </xf>
    <xf numFmtId="0" fontId="39" fillId="0" borderId="17" xfId="0" applyFont="1" applyBorder="1" applyAlignment="1">
      <alignment horizontal="left" vertical="center" wrapText="1"/>
    </xf>
    <xf numFmtId="0" fontId="12" fillId="12" borderId="20" xfId="3"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3" borderId="12" xfId="3" applyFont="1" applyFill="1" applyBorder="1" applyAlignment="1">
      <alignment horizontal="center" vertical="center" wrapText="1"/>
    </xf>
    <xf numFmtId="0" fontId="10" fillId="3" borderId="13" xfId="3" applyFont="1" applyFill="1" applyBorder="1" applyAlignment="1">
      <alignment horizontal="center" vertical="center"/>
    </xf>
    <xf numFmtId="0" fontId="12" fillId="12" borderId="15" xfId="3" applyFont="1" applyFill="1" applyBorder="1" applyAlignment="1">
      <alignment horizontal="center" vertical="center"/>
    </xf>
    <xf numFmtId="0" fontId="37" fillId="19" borderId="12" xfId="0" applyFont="1" applyFill="1" applyBorder="1" applyAlignment="1">
      <alignment horizontal="center" vertical="center" textRotation="90" wrapText="1"/>
    </xf>
    <xf numFmtId="0" fontId="37" fillId="19" borderId="7" xfId="0" applyFont="1" applyFill="1" applyBorder="1" applyAlignment="1">
      <alignment horizontal="center" vertical="center" textRotation="90" wrapText="1"/>
    </xf>
    <xf numFmtId="0" fontId="37" fillId="19" borderId="13" xfId="0" applyFont="1" applyFill="1" applyBorder="1" applyAlignment="1">
      <alignment horizontal="center" vertical="center" textRotation="90" wrapText="1"/>
    </xf>
    <xf numFmtId="0" fontId="16" fillId="18" borderId="12" xfId="0" applyFont="1" applyFill="1" applyBorder="1" applyAlignment="1">
      <alignment horizontal="center" vertical="center" textRotation="90" wrapText="1"/>
    </xf>
    <xf numFmtId="0" fontId="16" fillId="18" borderId="7" xfId="0" applyFont="1" applyFill="1" applyBorder="1" applyAlignment="1">
      <alignment horizontal="center" vertical="center" textRotation="90" wrapText="1"/>
    </xf>
    <xf numFmtId="0" fontId="16" fillId="18" borderId="13" xfId="0" applyFont="1" applyFill="1" applyBorder="1" applyAlignment="1">
      <alignment horizontal="center" vertical="center" textRotation="90" wrapText="1"/>
    </xf>
    <xf numFmtId="0" fontId="37" fillId="20" borderId="5" xfId="0" applyFont="1" applyFill="1" applyBorder="1" applyAlignment="1">
      <alignment horizontal="center" vertical="center" textRotation="90"/>
    </xf>
    <xf numFmtId="0" fontId="37" fillId="17" borderId="12" xfId="0" applyFont="1" applyFill="1" applyBorder="1" applyAlignment="1">
      <alignment horizontal="center" vertical="center" textRotation="90" wrapText="1"/>
    </xf>
    <xf numFmtId="0" fontId="37" fillId="17" borderId="7" xfId="0" applyFont="1" applyFill="1" applyBorder="1" applyAlignment="1">
      <alignment horizontal="center" vertical="center" textRotation="90" wrapText="1"/>
    </xf>
    <xf numFmtId="0" fontId="37" fillId="17" borderId="13" xfId="0" applyFont="1" applyFill="1" applyBorder="1" applyAlignment="1">
      <alignment horizontal="center" vertical="center" textRotation="90" wrapText="1"/>
    </xf>
    <xf numFmtId="0" fontId="15" fillId="12" borderId="20" xfId="1" applyFont="1" applyFill="1" applyBorder="1" applyAlignment="1">
      <alignment horizontal="center" vertical="center" wrapText="1"/>
    </xf>
    <xf numFmtId="0" fontId="2" fillId="3" borderId="12"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3" xfId="1" applyFont="1" applyFill="1" applyBorder="1" applyAlignment="1">
      <alignment horizontal="center" vertical="center"/>
    </xf>
    <xf numFmtId="0" fontId="23" fillId="8" borderId="5" xfId="1" applyFont="1" applyFill="1" applyBorder="1" applyAlignment="1">
      <alignment horizontal="center" vertical="center" wrapText="1"/>
    </xf>
    <xf numFmtId="0" fontId="23" fillId="8" borderId="5" xfId="1" applyFont="1" applyFill="1" applyBorder="1" applyAlignment="1">
      <alignment horizontal="center" vertical="center"/>
    </xf>
    <xf numFmtId="0" fontId="24" fillId="8" borderId="12"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3" fillId="6" borderId="12" xfId="1" applyFont="1" applyFill="1" applyBorder="1" applyAlignment="1">
      <alignment horizontal="center" vertical="center" wrapText="1"/>
    </xf>
    <xf numFmtId="0" fontId="23" fillId="6" borderId="7" xfId="1" applyFont="1" applyFill="1" applyBorder="1" applyAlignment="1">
      <alignment horizontal="center" vertical="center" wrapText="1"/>
    </xf>
    <xf numFmtId="0" fontId="23" fillId="6" borderId="13" xfId="1" applyFont="1" applyFill="1" applyBorder="1" applyAlignment="1">
      <alignment horizontal="center" vertical="center" wrapText="1"/>
    </xf>
    <xf numFmtId="0" fontId="23" fillId="4" borderId="12" xfId="1" applyFont="1" applyFill="1" applyBorder="1" applyAlignment="1">
      <alignment horizontal="center" vertical="center" wrapText="1"/>
    </xf>
    <xf numFmtId="0" fontId="23" fillId="4" borderId="7" xfId="1" applyFont="1" applyFill="1" applyBorder="1" applyAlignment="1">
      <alignment horizontal="center" vertical="center" wrapText="1"/>
    </xf>
    <xf numFmtId="0" fontId="23" fillId="4" borderId="13" xfId="1" applyFont="1" applyFill="1" applyBorder="1" applyAlignment="1">
      <alignment horizontal="center" vertical="center" wrapText="1"/>
    </xf>
    <xf numFmtId="0" fontId="23" fillId="0" borderId="12"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13" xfId="1" applyFont="1" applyBorder="1" applyAlignment="1">
      <alignment horizontal="center" vertical="center" wrapText="1"/>
    </xf>
    <xf numFmtId="0" fontId="9" fillId="3" borderId="8" xfId="0" applyFont="1" applyFill="1" applyBorder="1" applyAlignment="1">
      <alignment horizontal="left" vertical="center"/>
    </xf>
    <xf numFmtId="0" fontId="9" fillId="3" borderId="17" xfId="0" applyFont="1" applyFill="1" applyBorder="1" applyAlignment="1">
      <alignment horizontal="left" vertical="center"/>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0" fontId="9" fillId="3" borderId="18" xfId="0" applyFont="1" applyFill="1" applyBorder="1" applyAlignment="1">
      <alignment horizontal="left" vertical="center"/>
    </xf>
    <xf numFmtId="0" fontId="9" fillId="3" borderId="11" xfId="0" applyFont="1" applyFill="1" applyBorder="1" applyAlignment="1">
      <alignment horizontal="left" vertical="center"/>
    </xf>
    <xf numFmtId="0" fontId="23" fillId="8" borderId="12" xfId="1" applyFont="1" applyFill="1" applyBorder="1" applyAlignment="1">
      <alignment horizontal="center" vertical="center" wrapText="1"/>
    </xf>
    <xf numFmtId="0" fontId="23" fillId="8" borderId="7" xfId="1" applyFont="1" applyFill="1" applyBorder="1" applyAlignment="1">
      <alignment horizontal="center" vertical="center" wrapText="1"/>
    </xf>
    <xf numFmtId="0" fontId="23" fillId="8" borderId="13" xfId="1"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23" fillId="4" borderId="12" xfId="1" applyFont="1" applyFill="1" applyBorder="1" applyAlignment="1">
      <alignment horizontal="center" vertical="center"/>
    </xf>
    <xf numFmtId="0" fontId="23" fillId="4" borderId="7" xfId="1" applyFont="1" applyFill="1" applyBorder="1" applyAlignment="1">
      <alignment horizontal="center" vertical="center"/>
    </xf>
    <xf numFmtId="0" fontId="23" fillId="4" borderId="13" xfId="1" applyFont="1" applyFill="1" applyBorder="1" applyAlignment="1">
      <alignment horizontal="center" vertical="center"/>
    </xf>
    <xf numFmtId="0" fontId="23" fillId="6" borderId="12" xfId="1" applyFont="1" applyFill="1" applyBorder="1" applyAlignment="1">
      <alignment horizontal="center" vertical="center"/>
    </xf>
    <xf numFmtId="0" fontId="23" fillId="6" borderId="7" xfId="1" applyFont="1" applyFill="1" applyBorder="1" applyAlignment="1">
      <alignment horizontal="center" vertical="center"/>
    </xf>
    <xf numFmtId="0" fontId="23" fillId="6" borderId="13" xfId="1" applyFont="1" applyFill="1" applyBorder="1" applyAlignment="1">
      <alignment horizontal="center" vertical="center"/>
    </xf>
    <xf numFmtId="0" fontId="11" fillId="14" borderId="14" xfId="5" applyFont="1" applyFill="1" applyBorder="1" applyAlignment="1">
      <alignment horizontal="left" vertical="center" wrapText="1"/>
    </xf>
    <xf numFmtId="0" fontId="11" fillId="14" borderId="15" xfId="5" applyFont="1" applyFill="1" applyBorder="1" applyAlignment="1">
      <alignment horizontal="left" vertical="center" wrapText="1"/>
    </xf>
    <xf numFmtId="0" fontId="11" fillId="14" borderId="16" xfId="5" applyFont="1" applyFill="1" applyBorder="1" applyAlignment="1">
      <alignment horizontal="left" vertical="center" wrapText="1"/>
    </xf>
    <xf numFmtId="49" fontId="11" fillId="14" borderId="14" xfId="5" applyNumberFormat="1" applyFont="1" applyFill="1" applyBorder="1" applyAlignment="1">
      <alignment horizontal="justify" vertical="center" wrapText="1"/>
    </xf>
    <xf numFmtId="49" fontId="11" fillId="14" borderId="15" xfId="5" applyNumberFormat="1" applyFont="1" applyFill="1" applyBorder="1" applyAlignment="1">
      <alignment horizontal="justify" vertical="center" wrapText="1"/>
    </xf>
    <xf numFmtId="49" fontId="11" fillId="14" borderId="16" xfId="5" applyNumberFormat="1" applyFont="1" applyFill="1" applyBorder="1" applyAlignment="1">
      <alignment horizontal="justify" vertical="center" wrapText="1"/>
    </xf>
    <xf numFmtId="0" fontId="11" fillId="14" borderId="5" xfId="5" applyFont="1" applyFill="1" applyBorder="1" applyAlignment="1">
      <alignment horizontal="center" vertical="center"/>
    </xf>
    <xf numFmtId="0" fontId="18" fillId="14" borderId="5" xfId="5" applyFont="1" applyFill="1" applyBorder="1" applyAlignment="1">
      <alignment horizontal="center" vertical="center"/>
    </xf>
    <xf numFmtId="0" fontId="19" fillId="12" borderId="5" xfId="5" applyFont="1" applyFill="1" applyBorder="1" applyAlignment="1">
      <alignment horizontal="center"/>
    </xf>
    <xf numFmtId="0" fontId="19" fillId="12" borderId="14" xfId="5" applyFont="1" applyFill="1" applyBorder="1" applyAlignment="1">
      <alignment horizontal="center" vertical="center"/>
    </xf>
    <xf numFmtId="0" fontId="19" fillId="12" borderId="16" xfId="5" applyFont="1" applyFill="1" applyBorder="1" applyAlignment="1">
      <alignment horizontal="center" vertical="center"/>
    </xf>
    <xf numFmtId="0" fontId="19" fillId="12" borderId="14" xfId="5" applyFont="1" applyFill="1" applyBorder="1" applyAlignment="1">
      <alignment horizontal="center"/>
    </xf>
    <xf numFmtId="0" fontId="19" fillId="12" borderId="15" xfId="5" applyFont="1" applyFill="1" applyBorder="1" applyAlignment="1">
      <alignment horizontal="center"/>
    </xf>
    <xf numFmtId="0" fontId="19" fillId="12" borderId="16" xfId="5" applyFont="1" applyFill="1" applyBorder="1" applyAlignment="1">
      <alignment horizontal="center"/>
    </xf>
  </cellXfs>
  <cellStyles count="7">
    <cellStyle name="Hipervínculo" xfId="2" builtinId="8"/>
    <cellStyle name="Normal" xfId="0" builtinId="0"/>
    <cellStyle name="Normal 2" xfId="1" xr:uid="{00000000-0005-0000-0000-000002000000}"/>
    <cellStyle name="Normal 3" xfId="3" xr:uid="{00000000-0005-0000-0000-000003000000}"/>
    <cellStyle name="Normal_Copia de FGD.03" xfId="5" xr:uid="{00000000-0005-0000-0000-000004000000}"/>
    <cellStyle name="Porcentaje" xfId="6" builtinId="5"/>
    <cellStyle name="Porcentual 4" xfId="4" xr:uid="{00000000-0005-0000-0000-000006000000}"/>
  </cellStyles>
  <dxfs count="853">
    <dxf>
      <font>
        <color rgb="FF9C0006"/>
      </font>
      <fill>
        <patternFill>
          <bgColor rgb="FFFFC7CE"/>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hyperlink" Target="#'Resultado Mapa de Calor'!A1"/><Relationship Id="rId2" Type="http://schemas.openxmlformats.org/officeDocument/2006/relationships/hyperlink" Target="#'Matriz de Riesg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9.svg"/><Relationship Id="rId3" Type="http://schemas.openxmlformats.org/officeDocument/2006/relationships/image" Target="../media/image34.svg"/><Relationship Id="rId7" Type="http://schemas.openxmlformats.org/officeDocument/2006/relationships/image" Target="../media/image38.png"/><Relationship Id="rId2" Type="http://schemas.openxmlformats.org/officeDocument/2006/relationships/image" Target="../media/image33.svg"/><Relationship Id="rId1" Type="http://schemas.openxmlformats.org/officeDocument/2006/relationships/image" Target="../media/image32.png"/><Relationship Id="rId6" Type="http://schemas.openxmlformats.org/officeDocument/2006/relationships/image" Target="../media/image37.svg"/><Relationship Id="rId5" Type="http://schemas.openxmlformats.org/officeDocument/2006/relationships/image" Target="../media/image36.svg"/><Relationship Id="rId4" Type="http://schemas.openxmlformats.org/officeDocument/2006/relationships/image" Target="../media/image35.png"/><Relationship Id="rId9" Type="http://schemas.openxmlformats.org/officeDocument/2006/relationships/image" Target="../media/image40.svg"/></Relationships>
</file>

<file path=xl/drawings/_rels/drawing11.xml.rels><?xml version="1.0" encoding="UTF-8" standalone="yes"?>
<Relationships xmlns="http://schemas.openxmlformats.org/package/2006/relationships"><Relationship Id="rId2" Type="http://schemas.openxmlformats.org/officeDocument/2006/relationships/hyperlink" Target="#'Matriz de Riesgos'!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2.png"/><Relationship Id="rId1" Type="http://schemas.openxmlformats.org/officeDocument/2006/relationships/image" Target="../media/image41.png"/><Relationship Id="rId4" Type="http://schemas.openxmlformats.org/officeDocument/2006/relationships/image" Target="../media/image4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8" Type="http://schemas.openxmlformats.org/officeDocument/2006/relationships/image" Target="../media/image27.svg"/><Relationship Id="rId3" Type="http://schemas.openxmlformats.org/officeDocument/2006/relationships/image" Target="../media/image22.png"/><Relationship Id="rId7" Type="http://schemas.openxmlformats.org/officeDocument/2006/relationships/image" Target="../media/image26.png"/><Relationship Id="rId12" Type="http://schemas.openxmlformats.org/officeDocument/2006/relationships/image" Target="../media/image31.svg"/><Relationship Id="rId2" Type="http://schemas.openxmlformats.org/officeDocument/2006/relationships/image" Target="../media/image21.svg"/><Relationship Id="rId1" Type="http://schemas.openxmlformats.org/officeDocument/2006/relationships/image" Target="../media/image20.png"/><Relationship Id="rId6" Type="http://schemas.openxmlformats.org/officeDocument/2006/relationships/image" Target="../media/image25.svg"/><Relationship Id="rId11" Type="http://schemas.openxmlformats.org/officeDocument/2006/relationships/image" Target="../media/image30.png"/><Relationship Id="rId5" Type="http://schemas.openxmlformats.org/officeDocument/2006/relationships/image" Target="../media/image24.png"/><Relationship Id="rId10" Type="http://schemas.openxmlformats.org/officeDocument/2006/relationships/image" Target="../media/image29.svg"/><Relationship Id="rId4" Type="http://schemas.openxmlformats.org/officeDocument/2006/relationships/image" Target="../media/image23.svg"/><Relationship Id="rId9" Type="http://schemas.openxmlformats.org/officeDocument/2006/relationships/image" Target="../media/image28.png"/></Relationships>
</file>

<file path=xl/drawings/_rels/drawing8.xml.rels><?xml version="1.0" encoding="UTF-8" standalone="yes"?>
<Relationships xmlns="http://schemas.openxmlformats.org/package/2006/relationships"><Relationship Id="rId1" Type="http://schemas.openxmlformats.org/officeDocument/2006/relationships/hyperlink" Target="#'Matriz de Riesgos'!A1"/></Relationships>
</file>

<file path=xl/drawings/_rels/vmlDrawing2.v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3" Type="http://schemas.openxmlformats.org/officeDocument/2006/relationships/image" Target="../media/image8.png"/><Relationship Id="rId7" Type="http://schemas.openxmlformats.org/officeDocument/2006/relationships/image" Target="../media/image12.png"/><Relationship Id="rId12" Type="http://schemas.openxmlformats.org/officeDocument/2006/relationships/image" Target="../media/image17.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1</xdr:col>
      <xdr:colOff>47624</xdr:colOff>
      <xdr:row>1</xdr:row>
      <xdr:rowOff>27603</xdr:rowOff>
    </xdr:from>
    <xdr:to>
      <xdr:col>2</xdr:col>
      <xdr:colOff>1346287</xdr:colOff>
      <xdr:row>2</xdr:row>
      <xdr:rowOff>361950</xdr:rowOff>
    </xdr:to>
    <xdr:pic>
      <xdr:nvPicPr>
        <xdr:cNvPr id="2" name="Picture 2" descr="Logo UIS">
          <a:extLst>
            <a:ext uri="{FF2B5EF4-FFF2-40B4-BE49-F238E27FC236}">
              <a16:creationId xmlns:a16="http://schemas.microsoft.com/office/drawing/2014/main" id="{00000000-0008-0000-0000-000002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4" y="27603"/>
          <a:ext cx="1546313" cy="791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439137</xdr:colOff>
      <xdr:row>13</xdr:row>
      <xdr:rowOff>127935</xdr:rowOff>
    </xdr:from>
    <xdr:to>
      <xdr:col>3</xdr:col>
      <xdr:colOff>817072</xdr:colOff>
      <xdr:row>13</xdr:row>
      <xdr:rowOff>667935</xdr:rowOff>
    </xdr:to>
    <xdr:sp macro="[0]!Clasificación" textlink="">
      <xdr:nvSpPr>
        <xdr:cNvPr id="3" name="Rectángulo redondeado 2">
          <a:extLst>
            <a:ext uri="{FF2B5EF4-FFF2-40B4-BE49-F238E27FC236}">
              <a16:creationId xmlns:a16="http://schemas.microsoft.com/office/drawing/2014/main" id="{00000000-0008-0000-0000-000003000000}"/>
            </a:ext>
          </a:extLst>
        </xdr:cNvPr>
        <xdr:cNvSpPr/>
      </xdr:nvSpPr>
      <xdr:spPr>
        <a:xfrm>
          <a:off x="1027202" y="8352565"/>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Clasificación de Riesgo </a:t>
          </a:r>
        </a:p>
      </xdr:txBody>
    </xdr:sp>
    <xdr:clientData/>
  </xdr:twoCellAnchor>
  <xdr:twoCellAnchor>
    <xdr:from>
      <xdr:col>7</xdr:col>
      <xdr:colOff>960417</xdr:colOff>
      <xdr:row>13</xdr:row>
      <xdr:rowOff>145042</xdr:rowOff>
    </xdr:from>
    <xdr:to>
      <xdr:col>9</xdr:col>
      <xdr:colOff>524397</xdr:colOff>
      <xdr:row>13</xdr:row>
      <xdr:rowOff>685042</xdr:rowOff>
    </xdr:to>
    <xdr:sp macro="[0]!Tipoyconcecuencias" textlink="">
      <xdr:nvSpPr>
        <xdr:cNvPr id="4" name="Rectángulo redondeado 3">
          <a:extLst>
            <a:ext uri="{FF2B5EF4-FFF2-40B4-BE49-F238E27FC236}">
              <a16:creationId xmlns:a16="http://schemas.microsoft.com/office/drawing/2014/main" id="{00000000-0008-0000-0000-000004000000}"/>
            </a:ext>
          </a:extLst>
        </xdr:cNvPr>
        <xdr:cNvSpPr/>
      </xdr:nvSpPr>
      <xdr:spPr>
        <a:xfrm>
          <a:off x="7342167" y="5894678"/>
          <a:ext cx="17287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Posibles Consecuencias </a:t>
          </a:r>
        </a:p>
      </xdr:txBody>
    </xdr:sp>
    <xdr:clientData/>
  </xdr:twoCellAnchor>
  <xdr:twoCellAnchor>
    <xdr:from>
      <xdr:col>4</xdr:col>
      <xdr:colOff>71573</xdr:colOff>
      <xdr:row>13</xdr:row>
      <xdr:rowOff>120398</xdr:rowOff>
    </xdr:from>
    <xdr:to>
      <xdr:col>5</xdr:col>
      <xdr:colOff>697986</xdr:colOff>
      <xdr:row>13</xdr:row>
      <xdr:rowOff>660398</xdr:rowOff>
    </xdr:to>
    <xdr:sp macro="[0]!Contexto" textlink="">
      <xdr:nvSpPr>
        <xdr:cNvPr id="5" name="Rectángulo redondeado 4">
          <a:extLst>
            <a:ext uri="{FF2B5EF4-FFF2-40B4-BE49-F238E27FC236}">
              <a16:creationId xmlns:a16="http://schemas.microsoft.com/office/drawing/2014/main" id="{00000000-0008-0000-0000-000005000000}"/>
            </a:ext>
          </a:extLst>
        </xdr:cNvPr>
        <xdr:cNvSpPr/>
      </xdr:nvSpPr>
      <xdr:spPr>
        <a:xfrm>
          <a:off x="3111290" y="8345028"/>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Contexto Estratégico </a:t>
          </a:r>
        </a:p>
      </xdr:txBody>
    </xdr:sp>
    <xdr:clientData/>
  </xdr:twoCellAnchor>
  <xdr:twoCellAnchor>
    <xdr:from>
      <xdr:col>5</xdr:col>
      <xdr:colOff>1086466</xdr:colOff>
      <xdr:row>13</xdr:row>
      <xdr:rowOff>134192</xdr:rowOff>
    </xdr:from>
    <xdr:to>
      <xdr:col>7</xdr:col>
      <xdr:colOff>611292</xdr:colOff>
      <xdr:row>13</xdr:row>
      <xdr:rowOff>674192</xdr:rowOff>
    </xdr:to>
    <xdr:sp macro="[0]!Probabilidad" textlink="">
      <xdr:nvSpPr>
        <xdr:cNvPr id="6" name="Rectángulo redondeado 5">
          <a:extLst>
            <a:ext uri="{FF2B5EF4-FFF2-40B4-BE49-F238E27FC236}">
              <a16:creationId xmlns:a16="http://schemas.microsoft.com/office/drawing/2014/main" id="{00000000-0008-0000-0000-000006000000}"/>
            </a:ext>
          </a:extLst>
        </xdr:cNvPr>
        <xdr:cNvSpPr/>
      </xdr:nvSpPr>
      <xdr:spPr>
        <a:xfrm>
          <a:off x="5227770" y="8358822"/>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Probabilidad </a:t>
          </a:r>
          <a:endParaRPr lang="en-US" sz="1100" b="0">
            <a:solidFill>
              <a:sysClr val="windowText" lastClr="000000"/>
            </a:solidFill>
            <a:latin typeface="Humanst521 BT" panose="020B0602020204020204" pitchFamily="34" charset="0"/>
          </a:endParaRPr>
        </a:p>
      </xdr:txBody>
    </xdr:sp>
    <xdr:clientData/>
  </xdr:twoCellAnchor>
  <xdr:twoCellAnchor>
    <xdr:from>
      <xdr:col>4</xdr:col>
      <xdr:colOff>1081331</xdr:colOff>
      <xdr:row>13</xdr:row>
      <xdr:rowOff>852016</xdr:rowOff>
    </xdr:from>
    <xdr:to>
      <xdr:col>6</xdr:col>
      <xdr:colOff>606157</xdr:colOff>
      <xdr:row>13</xdr:row>
      <xdr:rowOff>1392016</xdr:rowOff>
    </xdr:to>
    <xdr:sp macro="[0]!Impacto" textlink="">
      <xdr:nvSpPr>
        <xdr:cNvPr id="7" name="Rectángulo redondeado 6">
          <a:extLst>
            <a:ext uri="{FF2B5EF4-FFF2-40B4-BE49-F238E27FC236}">
              <a16:creationId xmlns:a16="http://schemas.microsoft.com/office/drawing/2014/main" id="{00000000-0008-0000-0000-000007000000}"/>
            </a:ext>
          </a:extLst>
        </xdr:cNvPr>
        <xdr:cNvSpPr/>
      </xdr:nvSpPr>
      <xdr:spPr>
        <a:xfrm>
          <a:off x="4137990" y="6601652"/>
          <a:ext cx="17415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Impacto </a:t>
          </a:r>
          <a:endParaRPr lang="en-US" sz="1100" b="0">
            <a:solidFill>
              <a:sysClr val="windowText" lastClr="000000"/>
            </a:solidFill>
            <a:latin typeface="Humanst521 BT" panose="020B0602020204020204" pitchFamily="34" charset="0"/>
          </a:endParaRPr>
        </a:p>
      </xdr:txBody>
    </xdr:sp>
    <xdr:clientData/>
  </xdr:twoCellAnchor>
  <xdr:twoCellAnchor>
    <xdr:from>
      <xdr:col>6</xdr:col>
      <xdr:colOff>990113</xdr:colOff>
      <xdr:row>13</xdr:row>
      <xdr:rowOff>846671</xdr:rowOff>
    </xdr:from>
    <xdr:to>
      <xdr:col>8</xdr:col>
      <xdr:colOff>504397</xdr:colOff>
      <xdr:row>13</xdr:row>
      <xdr:rowOff>1386671</xdr:rowOff>
    </xdr:to>
    <xdr:sp macro="[0]!Controles" textlink="">
      <xdr:nvSpPr>
        <xdr:cNvPr id="9" name="Rectángulo redondeado 8">
          <a:extLst>
            <a:ext uri="{FF2B5EF4-FFF2-40B4-BE49-F238E27FC236}">
              <a16:creationId xmlns:a16="http://schemas.microsoft.com/office/drawing/2014/main" id="{00000000-0008-0000-0000-000009000000}"/>
            </a:ext>
          </a:extLst>
        </xdr:cNvPr>
        <xdr:cNvSpPr/>
      </xdr:nvSpPr>
      <xdr:spPr>
        <a:xfrm>
          <a:off x="6263499" y="6596307"/>
          <a:ext cx="1731012"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Tratamiento del Riesgo residual </a:t>
          </a:r>
        </a:p>
      </xdr:txBody>
    </xdr:sp>
    <xdr:clientData/>
  </xdr:twoCellAnchor>
  <xdr:twoCellAnchor>
    <xdr:from>
      <xdr:col>3</xdr:col>
      <xdr:colOff>109725</xdr:colOff>
      <xdr:row>13</xdr:row>
      <xdr:rowOff>832400</xdr:rowOff>
    </xdr:from>
    <xdr:to>
      <xdr:col>4</xdr:col>
      <xdr:colOff>736138</xdr:colOff>
      <xdr:row>13</xdr:row>
      <xdr:rowOff>1372400</xdr:rowOff>
    </xdr:to>
    <xdr:sp macro="[0]!Controles" textlink="">
      <xdr:nvSpPr>
        <xdr:cNvPr id="10" name="Rectángulo redondeado 9">
          <a:extLst>
            <a:ext uri="{FF2B5EF4-FFF2-40B4-BE49-F238E27FC236}">
              <a16:creationId xmlns:a16="http://schemas.microsoft.com/office/drawing/2014/main" id="{00000000-0008-0000-0000-00000A000000}"/>
            </a:ext>
          </a:extLst>
        </xdr:cNvPr>
        <xdr:cNvSpPr/>
      </xdr:nvSpPr>
      <xdr:spPr>
        <a:xfrm>
          <a:off x="2058020" y="6582036"/>
          <a:ext cx="1734777"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Valoración del Control </a:t>
          </a:r>
        </a:p>
      </xdr:txBody>
    </xdr:sp>
    <xdr:clientData/>
  </xdr:twoCellAnchor>
  <xdr:twoCellAnchor>
    <xdr:from>
      <xdr:col>8</xdr:col>
      <xdr:colOff>257175</xdr:colOff>
      <xdr:row>7</xdr:row>
      <xdr:rowOff>95251</xdr:rowOff>
    </xdr:from>
    <xdr:to>
      <xdr:col>9</xdr:col>
      <xdr:colOff>800100</xdr:colOff>
      <xdr:row>7</xdr:row>
      <xdr:rowOff>628651</xdr:rowOff>
    </xdr:to>
    <xdr:sp macro="[0]!MatrizdeRiesgos" textlink="">
      <xdr:nvSpPr>
        <xdr:cNvPr id="12" name="Rectángulo redondeado 5">
          <a:hlinkClick xmlns:r="http://schemas.openxmlformats.org/officeDocument/2006/relationships" r:id="rId2"/>
          <a:extLst>
            <a:ext uri="{FF2B5EF4-FFF2-40B4-BE49-F238E27FC236}">
              <a16:creationId xmlns:a16="http://schemas.microsoft.com/office/drawing/2014/main" id="{00000000-0008-0000-0000-00000C000000}"/>
            </a:ext>
          </a:extLst>
        </xdr:cNvPr>
        <xdr:cNvSpPr/>
      </xdr:nvSpPr>
      <xdr:spPr>
        <a:xfrm>
          <a:off x="7724775" y="5248276"/>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Matriz de Riesgos</a:t>
          </a:r>
        </a:p>
      </xdr:txBody>
    </xdr:sp>
    <xdr:clientData/>
  </xdr:twoCellAnchor>
  <xdr:twoCellAnchor>
    <xdr:from>
      <xdr:col>8</xdr:col>
      <xdr:colOff>266700</xdr:colOff>
      <xdr:row>8</xdr:row>
      <xdr:rowOff>95251</xdr:rowOff>
    </xdr:from>
    <xdr:to>
      <xdr:col>9</xdr:col>
      <xdr:colOff>809625</xdr:colOff>
      <xdr:row>8</xdr:row>
      <xdr:rowOff>628651</xdr:rowOff>
    </xdr:to>
    <xdr:sp macro="[0]!ResultadoMapaCalor" textlink="">
      <xdr:nvSpPr>
        <xdr:cNvPr id="13" name="Rectángulo redondeado 5">
          <a:hlinkClick xmlns:r="http://schemas.openxmlformats.org/officeDocument/2006/relationships" r:id="rId3"/>
          <a:extLst>
            <a:ext uri="{FF2B5EF4-FFF2-40B4-BE49-F238E27FC236}">
              <a16:creationId xmlns:a16="http://schemas.microsoft.com/office/drawing/2014/main" id="{00000000-0008-0000-0000-00000D000000}"/>
            </a:ext>
          </a:extLst>
        </xdr:cNvPr>
        <xdr:cNvSpPr/>
      </xdr:nvSpPr>
      <xdr:spPr>
        <a:xfrm>
          <a:off x="7734300" y="5962651"/>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Mapa de Calor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57876</xdr:colOff>
      <xdr:row>3</xdr:row>
      <xdr:rowOff>164117</xdr:rowOff>
    </xdr:from>
    <xdr:to>
      <xdr:col>7</xdr:col>
      <xdr:colOff>635780</xdr:colOff>
      <xdr:row>3</xdr:row>
      <xdr:rowOff>740117</xdr:rowOff>
    </xdr:to>
    <xdr:pic>
      <xdr:nvPicPr>
        <xdr:cNvPr id="4" name="Gráfico 3" descr="Dólar">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40338" y="1856636"/>
          <a:ext cx="577904" cy="576000"/>
        </a:xfrm>
        <a:prstGeom prst="rect">
          <a:avLst/>
        </a:prstGeom>
      </xdr:spPr>
    </xdr:pic>
    <xdr:clientData/>
  </xdr:twoCellAnchor>
  <xdr:twoCellAnchor editAs="oneCell">
    <xdr:from>
      <xdr:col>7</xdr:col>
      <xdr:colOff>60075</xdr:colOff>
      <xdr:row>6</xdr:row>
      <xdr:rowOff>93045</xdr:rowOff>
    </xdr:from>
    <xdr:to>
      <xdr:col>7</xdr:col>
      <xdr:colOff>637979</xdr:colOff>
      <xdr:row>6</xdr:row>
      <xdr:rowOff>669045</xdr:rowOff>
    </xdr:to>
    <xdr:pic>
      <xdr:nvPicPr>
        <xdr:cNvPr id="6" name="Gráfico 5" descr="Dólar">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36700" y="4122120"/>
          <a:ext cx="577904" cy="576000"/>
        </a:xfrm>
        <a:prstGeom prst="rect">
          <a:avLst/>
        </a:prstGeom>
      </xdr:spPr>
    </xdr:pic>
    <xdr:clientData/>
  </xdr:twoCellAnchor>
  <xdr:twoCellAnchor editAs="oneCell">
    <xdr:from>
      <xdr:col>7</xdr:col>
      <xdr:colOff>48352</xdr:colOff>
      <xdr:row>9</xdr:row>
      <xdr:rowOff>88649</xdr:rowOff>
    </xdr:from>
    <xdr:to>
      <xdr:col>7</xdr:col>
      <xdr:colOff>626256</xdr:colOff>
      <xdr:row>9</xdr:row>
      <xdr:rowOff>664649</xdr:rowOff>
    </xdr:to>
    <xdr:pic>
      <xdr:nvPicPr>
        <xdr:cNvPr id="7" name="Gráfico 6" descr="Dólar">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977" y="6584699"/>
          <a:ext cx="577904" cy="576000"/>
        </a:xfrm>
        <a:prstGeom prst="rect">
          <a:avLst/>
        </a:prstGeom>
      </xdr:spPr>
    </xdr:pic>
    <xdr:clientData/>
  </xdr:twoCellAnchor>
  <xdr:twoCellAnchor editAs="oneCell">
    <xdr:from>
      <xdr:col>7</xdr:col>
      <xdr:colOff>43223</xdr:colOff>
      <xdr:row>12</xdr:row>
      <xdr:rowOff>260099</xdr:rowOff>
    </xdr:from>
    <xdr:to>
      <xdr:col>7</xdr:col>
      <xdr:colOff>621127</xdr:colOff>
      <xdr:row>12</xdr:row>
      <xdr:rowOff>836099</xdr:rowOff>
    </xdr:to>
    <xdr:pic>
      <xdr:nvPicPr>
        <xdr:cNvPr id="8" name="Gráfico 7" descr="Dólar">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25685" y="12657253"/>
          <a:ext cx="577904" cy="576000"/>
        </a:xfrm>
        <a:prstGeom prst="rect">
          <a:avLst/>
        </a:prstGeom>
      </xdr:spPr>
    </xdr:pic>
    <xdr:clientData/>
  </xdr:twoCellAnchor>
  <xdr:twoCellAnchor editAs="oneCell">
    <xdr:from>
      <xdr:col>7</xdr:col>
      <xdr:colOff>60813</xdr:colOff>
      <xdr:row>15</xdr:row>
      <xdr:rowOff>168515</xdr:rowOff>
    </xdr:from>
    <xdr:to>
      <xdr:col>7</xdr:col>
      <xdr:colOff>633645</xdr:colOff>
      <xdr:row>15</xdr:row>
      <xdr:rowOff>744515</xdr:rowOff>
    </xdr:to>
    <xdr:pic>
      <xdr:nvPicPr>
        <xdr:cNvPr id="9" name="Gráfico 8" descr="Dólar">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43275" y="16302400"/>
          <a:ext cx="572832" cy="576000"/>
        </a:xfrm>
        <a:prstGeom prst="rect">
          <a:avLst/>
        </a:prstGeom>
      </xdr:spPr>
    </xdr:pic>
    <xdr:clientData/>
  </xdr:twoCellAnchor>
  <xdr:twoCellAnchor editAs="oneCell">
    <xdr:from>
      <xdr:col>7</xdr:col>
      <xdr:colOff>77665</xdr:colOff>
      <xdr:row>4</xdr:row>
      <xdr:rowOff>263768</xdr:rowOff>
    </xdr:from>
    <xdr:to>
      <xdr:col>7</xdr:col>
      <xdr:colOff>653665</xdr:colOff>
      <xdr:row>4</xdr:row>
      <xdr:rowOff>944664</xdr:rowOff>
    </xdr:to>
    <xdr:pic>
      <xdr:nvPicPr>
        <xdr:cNvPr id="14" name="Gráfico 13" descr="Edificio">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360127" y="2864826"/>
          <a:ext cx="576000" cy="680896"/>
        </a:xfrm>
        <a:prstGeom prst="rect">
          <a:avLst/>
        </a:prstGeom>
      </xdr:spPr>
    </xdr:pic>
    <xdr:clientData/>
  </xdr:twoCellAnchor>
  <xdr:twoCellAnchor editAs="oneCell">
    <xdr:from>
      <xdr:col>7</xdr:col>
      <xdr:colOff>59958</xdr:colOff>
      <xdr:row>7</xdr:row>
      <xdr:rowOff>223102</xdr:rowOff>
    </xdr:from>
    <xdr:to>
      <xdr:col>7</xdr:col>
      <xdr:colOff>635958</xdr:colOff>
      <xdr:row>7</xdr:row>
      <xdr:rowOff>900222</xdr:rowOff>
    </xdr:to>
    <xdr:pic>
      <xdr:nvPicPr>
        <xdr:cNvPr id="15" name="Gráfico 14" descr="Edificio">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30208" y="5311040"/>
          <a:ext cx="576000" cy="677120"/>
        </a:xfrm>
        <a:prstGeom prst="rect">
          <a:avLst/>
        </a:prstGeom>
      </xdr:spPr>
    </xdr:pic>
    <xdr:clientData/>
  </xdr:twoCellAnchor>
  <xdr:twoCellAnchor editAs="oneCell">
    <xdr:from>
      <xdr:col>7</xdr:col>
      <xdr:colOff>67408</xdr:colOff>
      <xdr:row>10</xdr:row>
      <xdr:rowOff>227120</xdr:rowOff>
    </xdr:from>
    <xdr:to>
      <xdr:col>7</xdr:col>
      <xdr:colOff>643408</xdr:colOff>
      <xdr:row>10</xdr:row>
      <xdr:rowOff>901984</xdr:rowOff>
    </xdr:to>
    <xdr:pic>
      <xdr:nvPicPr>
        <xdr:cNvPr id="16" name="Gráfico 15" descr="Edificio">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9870" y="9898658"/>
          <a:ext cx="576000" cy="674864"/>
        </a:xfrm>
        <a:prstGeom prst="rect">
          <a:avLst/>
        </a:prstGeom>
      </xdr:spPr>
    </xdr:pic>
    <xdr:clientData/>
  </xdr:twoCellAnchor>
  <xdr:twoCellAnchor editAs="oneCell">
    <xdr:from>
      <xdr:col>7</xdr:col>
      <xdr:colOff>60081</xdr:colOff>
      <xdr:row>13</xdr:row>
      <xdr:rowOff>260825</xdr:rowOff>
    </xdr:from>
    <xdr:to>
      <xdr:col>7</xdr:col>
      <xdr:colOff>636081</xdr:colOff>
      <xdr:row>13</xdr:row>
      <xdr:rowOff>935689</xdr:rowOff>
    </xdr:to>
    <xdr:pic>
      <xdr:nvPicPr>
        <xdr:cNvPr id="17" name="Gráfico 16" descr="Edificio">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2543" y="13793652"/>
          <a:ext cx="576000" cy="674864"/>
        </a:xfrm>
        <a:prstGeom prst="rect">
          <a:avLst/>
        </a:prstGeom>
      </xdr:spPr>
    </xdr:pic>
    <xdr:clientData/>
  </xdr:twoCellAnchor>
  <xdr:twoCellAnchor editAs="oneCell">
    <xdr:from>
      <xdr:col>7</xdr:col>
      <xdr:colOff>57150</xdr:colOff>
      <xdr:row>16</xdr:row>
      <xdr:rowOff>128222</xdr:rowOff>
    </xdr:from>
    <xdr:to>
      <xdr:col>7</xdr:col>
      <xdr:colOff>633150</xdr:colOff>
      <xdr:row>16</xdr:row>
      <xdr:rowOff>805342</xdr:rowOff>
    </xdr:to>
    <xdr:pic>
      <xdr:nvPicPr>
        <xdr:cNvPr id="18" name="Gráfico 17" descr="Edificio">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981450" y="12110672"/>
          <a:ext cx="576000" cy="677120"/>
        </a:xfrm>
        <a:prstGeom prst="rect">
          <a:avLst/>
        </a:prstGeom>
      </xdr:spPr>
    </xdr:pic>
    <xdr:clientData/>
  </xdr:twoCellAnchor>
  <xdr:twoCellAnchor editAs="oneCell">
    <xdr:from>
      <xdr:col>7</xdr:col>
      <xdr:colOff>54952</xdr:colOff>
      <xdr:row>17</xdr:row>
      <xdr:rowOff>221634</xdr:rowOff>
    </xdr:from>
    <xdr:to>
      <xdr:col>7</xdr:col>
      <xdr:colOff>636264</xdr:colOff>
      <xdr:row>17</xdr:row>
      <xdr:rowOff>797634</xdr:rowOff>
    </xdr:to>
    <xdr:pic>
      <xdr:nvPicPr>
        <xdr:cNvPr id="20" name="Gráfico 19" descr="Mano abierta con planta">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37414" y="18267846"/>
          <a:ext cx="581312" cy="576000"/>
        </a:xfrm>
        <a:prstGeom prst="rect">
          <a:avLst/>
        </a:prstGeom>
      </xdr:spPr>
    </xdr:pic>
    <xdr:clientData/>
  </xdr:twoCellAnchor>
  <xdr:twoCellAnchor editAs="oneCell">
    <xdr:from>
      <xdr:col>7</xdr:col>
      <xdr:colOff>59591</xdr:colOff>
      <xdr:row>14</xdr:row>
      <xdr:rowOff>331300</xdr:rowOff>
    </xdr:from>
    <xdr:to>
      <xdr:col>7</xdr:col>
      <xdr:colOff>634951</xdr:colOff>
      <xdr:row>14</xdr:row>
      <xdr:rowOff>907300</xdr:rowOff>
    </xdr:to>
    <xdr:pic>
      <xdr:nvPicPr>
        <xdr:cNvPr id="21" name="Gráfico 20" descr="Mano abierta con planta">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42053" y="15102377"/>
          <a:ext cx="575360" cy="576000"/>
        </a:xfrm>
        <a:prstGeom prst="rect">
          <a:avLst/>
        </a:prstGeom>
      </xdr:spPr>
    </xdr:pic>
    <xdr:clientData/>
  </xdr:twoCellAnchor>
  <xdr:twoCellAnchor editAs="oneCell">
    <xdr:from>
      <xdr:col>7</xdr:col>
      <xdr:colOff>52875</xdr:colOff>
      <xdr:row>11</xdr:row>
      <xdr:rowOff>363043</xdr:rowOff>
    </xdr:from>
    <xdr:to>
      <xdr:col>7</xdr:col>
      <xdr:colOff>625707</xdr:colOff>
      <xdr:row>11</xdr:row>
      <xdr:rowOff>939043</xdr:rowOff>
    </xdr:to>
    <xdr:pic>
      <xdr:nvPicPr>
        <xdr:cNvPr id="22" name="Gráfico 21" descr="Mano abierta con planta">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23125" y="10284918"/>
          <a:ext cx="572832" cy="576000"/>
        </a:xfrm>
        <a:prstGeom prst="rect">
          <a:avLst/>
        </a:prstGeom>
      </xdr:spPr>
    </xdr:pic>
    <xdr:clientData/>
  </xdr:twoCellAnchor>
  <xdr:twoCellAnchor editAs="oneCell">
    <xdr:from>
      <xdr:col>7</xdr:col>
      <xdr:colOff>57144</xdr:colOff>
      <xdr:row>8</xdr:row>
      <xdr:rowOff>449012</xdr:rowOff>
    </xdr:from>
    <xdr:to>
      <xdr:col>7</xdr:col>
      <xdr:colOff>631240</xdr:colOff>
      <xdr:row>8</xdr:row>
      <xdr:rowOff>1025012</xdr:rowOff>
    </xdr:to>
    <xdr:pic>
      <xdr:nvPicPr>
        <xdr:cNvPr id="23" name="Gráfico 22" descr="Mano abierta con planta">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39606" y="7775935"/>
          <a:ext cx="574096" cy="576000"/>
        </a:xfrm>
        <a:prstGeom prst="rect">
          <a:avLst/>
        </a:prstGeom>
      </xdr:spPr>
    </xdr:pic>
    <xdr:clientData/>
  </xdr:twoCellAnchor>
  <xdr:twoCellAnchor editAs="oneCell">
    <xdr:from>
      <xdr:col>7</xdr:col>
      <xdr:colOff>64226</xdr:colOff>
      <xdr:row>5</xdr:row>
      <xdr:rowOff>255214</xdr:rowOff>
    </xdr:from>
    <xdr:to>
      <xdr:col>7</xdr:col>
      <xdr:colOff>642130</xdr:colOff>
      <xdr:row>5</xdr:row>
      <xdr:rowOff>831214</xdr:rowOff>
    </xdr:to>
    <xdr:pic>
      <xdr:nvPicPr>
        <xdr:cNvPr id="24" name="Gráfico 23" descr="Mano abierta con planta">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46688" y="4131156"/>
          <a:ext cx="577904" cy="576000"/>
        </a:xfrm>
        <a:prstGeom prst="rect">
          <a:avLst/>
        </a:prstGeom>
      </xdr:spPr>
    </xdr:pic>
    <xdr:clientData/>
  </xdr:twoCellAnchor>
  <xdr:twoCellAnchor>
    <xdr:from>
      <xdr:col>0</xdr:col>
      <xdr:colOff>0</xdr:colOff>
      <xdr:row>2</xdr:row>
      <xdr:rowOff>876300</xdr:rowOff>
    </xdr:from>
    <xdr:to>
      <xdr:col>0</xdr:col>
      <xdr:colOff>379267</xdr:colOff>
      <xdr:row>4</xdr:row>
      <xdr:rowOff>584490</xdr:rowOff>
    </xdr:to>
    <xdr:sp macro="[0]!MatrizdeRiesgos" textlink="">
      <xdr:nvSpPr>
        <xdr:cNvPr id="3" name="Flecha derecha 1">
          <a:extLst>
            <a:ext uri="{FF2B5EF4-FFF2-40B4-BE49-F238E27FC236}">
              <a16:creationId xmlns:a16="http://schemas.microsoft.com/office/drawing/2014/main" id="{00000000-0008-0000-0900-000003000000}"/>
            </a:ext>
          </a:extLst>
        </xdr:cNvPr>
        <xdr:cNvSpPr/>
      </xdr:nvSpPr>
      <xdr:spPr>
        <a:xfrm rot="16200000" flipH="1">
          <a:off x="-688399" y="2117149"/>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95250</xdr:rowOff>
    </xdr:from>
    <xdr:to>
      <xdr:col>2</xdr:col>
      <xdr:colOff>1321254</xdr:colOff>
      <xdr:row>2</xdr:row>
      <xdr:rowOff>258147</xdr:rowOff>
    </xdr:to>
    <xdr:pic>
      <xdr:nvPicPr>
        <xdr:cNvPr id="4" name="Picture 2" descr="Logo UIS">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85750"/>
          <a:ext cx="1397454" cy="64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9523</xdr:colOff>
      <xdr:row>7</xdr:row>
      <xdr:rowOff>104775</xdr:rowOff>
    </xdr:from>
    <xdr:to>
      <xdr:col>12</xdr:col>
      <xdr:colOff>228598</xdr:colOff>
      <xdr:row>9</xdr:row>
      <xdr:rowOff>419100</xdr:rowOff>
    </xdr:to>
    <xdr:sp macro="" textlink="">
      <xdr:nvSpPr>
        <xdr:cNvPr id="5" name="Flecha derecha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flipH="1">
          <a:off x="9286873" y="1943100"/>
          <a:ext cx="1743075" cy="695325"/>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156493</xdr:colOff>
      <xdr:row>4</xdr:row>
      <xdr:rowOff>695325</xdr:rowOff>
    </xdr:from>
    <xdr:to>
      <xdr:col>17</xdr:col>
      <xdr:colOff>1524001</xdr:colOff>
      <xdr:row>4</xdr:row>
      <xdr:rowOff>1333590</xdr:rowOff>
    </xdr:to>
    <xdr:pic>
      <xdr:nvPicPr>
        <xdr:cNvPr id="5" name="Imagen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92893" y="2066925"/>
          <a:ext cx="1367508" cy="63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142876</xdr:colOff>
      <xdr:row>5</xdr:row>
      <xdr:rowOff>95251</xdr:rowOff>
    </xdr:from>
    <xdr:to>
      <xdr:col>17</xdr:col>
      <xdr:colOff>1524000</xdr:colOff>
      <xdr:row>5</xdr:row>
      <xdr:rowOff>729587</xdr:rowOff>
    </xdr:to>
    <xdr:pic>
      <xdr:nvPicPr>
        <xdr:cNvPr id="8" name="Imagen 7">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26601" y="2076451"/>
          <a:ext cx="1381124" cy="634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142875</xdr:colOff>
      <xdr:row>6</xdr:row>
      <xdr:rowOff>85725</xdr:rowOff>
    </xdr:from>
    <xdr:to>
      <xdr:col>17</xdr:col>
      <xdr:colOff>1543050</xdr:colOff>
      <xdr:row>6</xdr:row>
      <xdr:rowOff>725221</xdr:rowOff>
    </xdr:to>
    <xdr:pic>
      <xdr:nvPicPr>
        <xdr:cNvPr id="9" name="Imagen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26600" y="2838450"/>
          <a:ext cx="1400175" cy="639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123826</xdr:colOff>
      <xdr:row>7</xdr:row>
      <xdr:rowOff>95251</xdr:rowOff>
    </xdr:from>
    <xdr:to>
      <xdr:col>17</xdr:col>
      <xdr:colOff>1543050</xdr:colOff>
      <xdr:row>7</xdr:row>
      <xdr:rowOff>735669</xdr:rowOff>
    </xdr:to>
    <xdr:pic>
      <xdr:nvPicPr>
        <xdr:cNvPr id="10" name="Imagen 9">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307551" y="3619501"/>
          <a:ext cx="1419224" cy="640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535544</xdr:rowOff>
    </xdr:from>
    <xdr:to>
      <xdr:col>0</xdr:col>
      <xdr:colOff>379267</xdr:colOff>
      <xdr:row>5</xdr:row>
      <xdr:rowOff>187826</xdr:rowOff>
    </xdr:to>
    <xdr:sp macro="[0]!MatrizdeRiesgos" textlink="">
      <xdr:nvSpPr>
        <xdr:cNvPr id="11" name="Flecha derecha 1">
          <a:extLst>
            <a:ext uri="{FF2B5EF4-FFF2-40B4-BE49-F238E27FC236}">
              <a16:creationId xmlns:a16="http://schemas.microsoft.com/office/drawing/2014/main" id="{00000000-0008-0000-0B00-00000B000000}"/>
            </a:ext>
          </a:extLst>
        </xdr:cNvPr>
        <xdr:cNvSpPr/>
      </xdr:nvSpPr>
      <xdr:spPr>
        <a:xfrm rot="16200000" flipH="1">
          <a:off x="-688399" y="2598856"/>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180974</xdr:colOff>
      <xdr:row>0</xdr:row>
      <xdr:rowOff>75228</xdr:rowOff>
    </xdr:from>
    <xdr:to>
      <xdr:col>2</xdr:col>
      <xdr:colOff>704849</xdr:colOff>
      <xdr:row>1</xdr:row>
      <xdr:rowOff>307405</xdr:rowOff>
    </xdr:to>
    <xdr:pic>
      <xdr:nvPicPr>
        <xdr:cNvPr id="2" name="Picture 2" descr="Logo UIS">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75228"/>
          <a:ext cx="1285875" cy="613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149734</xdr:rowOff>
    </xdr:from>
    <xdr:to>
      <xdr:col>0</xdr:col>
      <xdr:colOff>379267</xdr:colOff>
      <xdr:row>9</xdr:row>
      <xdr:rowOff>95250</xdr:rowOff>
    </xdr:to>
    <xdr:sp macro="[0]!MatrizdeRiesgos" textlink="">
      <xdr:nvSpPr>
        <xdr:cNvPr id="7" name="Flecha derecha 1">
          <a:extLst>
            <a:ext uri="{FF2B5EF4-FFF2-40B4-BE49-F238E27FC236}">
              <a16:creationId xmlns:a16="http://schemas.microsoft.com/office/drawing/2014/main" id="{00000000-0008-0000-0E00-000007000000}"/>
            </a:ext>
          </a:extLst>
        </xdr:cNvPr>
        <xdr:cNvSpPr/>
      </xdr:nvSpPr>
      <xdr:spPr>
        <a:xfrm rot="16200000" flipH="1">
          <a:off x="-587987" y="1690221"/>
          <a:ext cx="1555241"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676665</xdr:colOff>
      <xdr:row>1</xdr:row>
      <xdr:rowOff>32289</xdr:rowOff>
    </xdr:from>
    <xdr:to>
      <xdr:col>2</xdr:col>
      <xdr:colOff>1130301</xdr:colOff>
      <xdr:row>2</xdr:row>
      <xdr:rowOff>259936</xdr:rowOff>
    </xdr:to>
    <xdr:pic>
      <xdr:nvPicPr>
        <xdr:cNvPr id="2" name="Picture 2" descr="Logo UIS&#1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2446" y="222789"/>
          <a:ext cx="1133086" cy="553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145779</xdr:colOff>
      <xdr:row>9</xdr:row>
      <xdr:rowOff>190985</xdr:rowOff>
    </xdr:from>
    <xdr:to>
      <xdr:col>3</xdr:col>
      <xdr:colOff>554607</xdr:colOff>
      <xdr:row>9</xdr:row>
      <xdr:rowOff>599813</xdr:rowOff>
    </xdr:to>
    <xdr:pic macro="[0]!Clasificación">
      <xdr:nvPicPr>
        <xdr:cNvPr id="5" name="Gráfico 4" descr="Radioactivo con relleno sólido">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460009">
          <a:off x="2951324" y="4511871"/>
          <a:ext cx="408828" cy="408828"/>
        </a:xfrm>
        <a:prstGeom prst="rect">
          <a:avLst/>
        </a:prstGeom>
      </xdr:spPr>
    </xdr:pic>
    <xdr:clientData/>
  </xdr:twoCellAnchor>
  <xdr:twoCellAnchor>
    <xdr:from>
      <xdr:col>0</xdr:col>
      <xdr:colOff>0</xdr:colOff>
      <xdr:row>6</xdr:row>
      <xdr:rowOff>247650</xdr:rowOff>
    </xdr:from>
    <xdr:to>
      <xdr:col>0</xdr:col>
      <xdr:colOff>379267</xdr:colOff>
      <xdr:row>8</xdr:row>
      <xdr:rowOff>603540</xdr:rowOff>
    </xdr:to>
    <xdr:sp macro="[0]!MatrizdeRiesgos" textlink="">
      <xdr:nvSpPr>
        <xdr:cNvPr id="6" name="Flecha derecha 1">
          <a:extLst>
            <a:ext uri="{FF2B5EF4-FFF2-40B4-BE49-F238E27FC236}">
              <a16:creationId xmlns:a16="http://schemas.microsoft.com/office/drawing/2014/main" id="{00000000-0008-0000-0100-000006000000}"/>
            </a:ext>
          </a:extLst>
        </xdr:cNvPr>
        <xdr:cNvSpPr/>
      </xdr:nvSpPr>
      <xdr:spPr>
        <a:xfrm rot="16200000" flipH="1">
          <a:off x="-640774" y="3202999"/>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twoCellAnchor editAs="oneCell">
    <xdr:from>
      <xdr:col>23</xdr:col>
      <xdr:colOff>0</xdr:colOff>
      <xdr:row>8</xdr:row>
      <xdr:rowOff>666750</xdr:rowOff>
    </xdr:from>
    <xdr:to>
      <xdr:col>25</xdr:col>
      <xdr:colOff>56029</xdr:colOff>
      <xdr:row>9</xdr:row>
      <xdr:rowOff>433542</xdr:rowOff>
    </xdr:to>
    <xdr:pic macro="[0]!Controles">
      <xdr:nvPicPr>
        <xdr:cNvPr id="8" name="Gráfico 7" descr="Portapapeles comprobado contorno">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450175" y="4381500"/>
          <a:ext cx="438150" cy="438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20780</xdr:rowOff>
    </xdr:from>
    <xdr:to>
      <xdr:col>0</xdr:col>
      <xdr:colOff>379267</xdr:colOff>
      <xdr:row>29</xdr:row>
      <xdr:rowOff>138545</xdr:rowOff>
    </xdr:to>
    <xdr:sp macro="[0]!MatrizdeRiesgos" textlink="">
      <xdr:nvSpPr>
        <xdr:cNvPr id="9" name="Flecha derecha 1">
          <a:extLst>
            <a:ext uri="{FF2B5EF4-FFF2-40B4-BE49-F238E27FC236}">
              <a16:creationId xmlns:a16="http://schemas.microsoft.com/office/drawing/2014/main" id="{00000000-0008-0000-0200-000009000000}"/>
            </a:ext>
          </a:extLst>
        </xdr:cNvPr>
        <xdr:cNvSpPr/>
      </xdr:nvSpPr>
      <xdr:spPr>
        <a:xfrm rot="16200000" flipH="1">
          <a:off x="-1088449" y="4376304"/>
          <a:ext cx="25561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584487</xdr:rowOff>
    </xdr:from>
    <xdr:to>
      <xdr:col>0</xdr:col>
      <xdr:colOff>379267</xdr:colOff>
      <xdr:row>6</xdr:row>
      <xdr:rowOff>426893</xdr:rowOff>
    </xdr:to>
    <xdr:sp macro="[0]!MatrizdeRiesgos" textlink="">
      <xdr:nvSpPr>
        <xdr:cNvPr id="5" name="Flecha derecha 1">
          <a:extLst>
            <a:ext uri="{FF2B5EF4-FFF2-40B4-BE49-F238E27FC236}">
              <a16:creationId xmlns:a16="http://schemas.microsoft.com/office/drawing/2014/main" id="{00000000-0008-0000-0300-000005000000}"/>
            </a:ext>
          </a:extLst>
        </xdr:cNvPr>
        <xdr:cNvSpPr/>
      </xdr:nvSpPr>
      <xdr:spPr>
        <a:xfrm rot="16200000" flipH="1">
          <a:off x="-640774" y="2731943"/>
          <a:ext cx="1660815" cy="379267"/>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64939</xdr:rowOff>
    </xdr:from>
    <xdr:to>
      <xdr:col>0</xdr:col>
      <xdr:colOff>379267</xdr:colOff>
      <xdr:row>16</xdr:row>
      <xdr:rowOff>28572</xdr:rowOff>
    </xdr:to>
    <xdr:sp macro="[0]!MatrizdeRiesgos" textlink="">
      <xdr:nvSpPr>
        <xdr:cNvPr id="4" name="Flecha derecha 1">
          <a:extLst>
            <a:ext uri="{FF2B5EF4-FFF2-40B4-BE49-F238E27FC236}">
              <a16:creationId xmlns:a16="http://schemas.microsoft.com/office/drawing/2014/main" id="{00000000-0008-0000-0400-000004000000}"/>
            </a:ext>
          </a:extLst>
        </xdr:cNvPr>
        <xdr:cNvSpPr/>
      </xdr:nvSpPr>
      <xdr:spPr>
        <a:xfrm rot="16200000" flipH="1">
          <a:off x="-640774" y="2965736"/>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76489</xdr:rowOff>
    </xdr:from>
    <xdr:to>
      <xdr:col>0</xdr:col>
      <xdr:colOff>379267</xdr:colOff>
      <xdr:row>9</xdr:row>
      <xdr:rowOff>113725</xdr:rowOff>
    </xdr:to>
    <xdr:sp macro="[0]!MatrizdeRiesgos" textlink="">
      <xdr:nvSpPr>
        <xdr:cNvPr id="2" name="Flecha derecha 1">
          <a:extLst>
            <a:ext uri="{FF2B5EF4-FFF2-40B4-BE49-F238E27FC236}">
              <a16:creationId xmlns:a16="http://schemas.microsoft.com/office/drawing/2014/main" id="{00000000-0008-0000-0500-000002000000}"/>
            </a:ext>
          </a:extLst>
        </xdr:cNvPr>
        <xdr:cNvSpPr/>
      </xdr:nvSpPr>
      <xdr:spPr>
        <a:xfrm rot="16200000" flipH="1">
          <a:off x="-694893" y="1749859"/>
          <a:ext cx="1769054"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161925</xdr:colOff>
          <xdr:row>11</xdr:row>
          <xdr:rowOff>47625</xdr:rowOff>
        </xdr:from>
        <xdr:to>
          <xdr:col>3</xdr:col>
          <xdr:colOff>571500</xdr:colOff>
          <xdr:row>11</xdr:row>
          <xdr:rowOff>438150</xdr:rowOff>
        </xdr:to>
        <xdr:sp macro="" textlink="">
          <xdr:nvSpPr>
            <xdr:cNvPr id="39950" name="Object 14" hidden="1">
              <a:extLst>
                <a:ext uri="{63B3BB69-23CF-44E3-9099-C40C66FF867C}">
                  <a14:compatExt spid="_x0000_s39950"/>
                </a:ext>
                <a:ext uri="{FF2B5EF4-FFF2-40B4-BE49-F238E27FC236}">
                  <a16:creationId xmlns:a16="http://schemas.microsoft.com/office/drawing/2014/main" id="{00000000-0008-0000-0600-00000E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12</xdr:row>
          <xdr:rowOff>57150</xdr:rowOff>
        </xdr:from>
        <xdr:to>
          <xdr:col>3</xdr:col>
          <xdr:colOff>647700</xdr:colOff>
          <xdr:row>12</xdr:row>
          <xdr:rowOff>428625</xdr:rowOff>
        </xdr:to>
        <xdr:sp macro="" textlink="">
          <xdr:nvSpPr>
            <xdr:cNvPr id="39949" name="Object 13" hidden="1">
              <a:extLst>
                <a:ext uri="{63B3BB69-23CF-44E3-9099-C40C66FF867C}">
                  <a14:compatExt spid="_x0000_s39949"/>
                </a:ext>
                <a:ext uri="{FF2B5EF4-FFF2-40B4-BE49-F238E27FC236}">
                  <a16:creationId xmlns:a16="http://schemas.microsoft.com/office/drawing/2014/main" id="{00000000-0008-0000-0600-00000D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15</xdr:row>
          <xdr:rowOff>57150</xdr:rowOff>
        </xdr:from>
        <xdr:to>
          <xdr:col>3</xdr:col>
          <xdr:colOff>600075</xdr:colOff>
          <xdr:row>15</xdr:row>
          <xdr:rowOff>476250</xdr:rowOff>
        </xdr:to>
        <xdr:sp macro="" textlink="">
          <xdr:nvSpPr>
            <xdr:cNvPr id="39947" name="Object 11" hidden="1">
              <a:extLst>
                <a:ext uri="{63B3BB69-23CF-44E3-9099-C40C66FF867C}">
                  <a14:compatExt spid="_x0000_s39947"/>
                </a:ext>
                <a:ext uri="{FF2B5EF4-FFF2-40B4-BE49-F238E27FC236}">
                  <a16:creationId xmlns:a16="http://schemas.microsoft.com/office/drawing/2014/main" id="{00000000-0008-0000-0600-00000B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16</xdr:row>
          <xdr:rowOff>28575</xdr:rowOff>
        </xdr:from>
        <xdr:to>
          <xdr:col>3</xdr:col>
          <xdr:colOff>581025</xdr:colOff>
          <xdr:row>16</xdr:row>
          <xdr:rowOff>447675</xdr:rowOff>
        </xdr:to>
        <xdr:sp macro="" textlink="">
          <xdr:nvSpPr>
            <xdr:cNvPr id="39946" name="Object 10" hidden="1">
              <a:extLst>
                <a:ext uri="{63B3BB69-23CF-44E3-9099-C40C66FF867C}">
                  <a14:compatExt spid="_x0000_s39946"/>
                </a:ext>
                <a:ext uri="{FF2B5EF4-FFF2-40B4-BE49-F238E27FC236}">
                  <a16:creationId xmlns:a16="http://schemas.microsoft.com/office/drawing/2014/main" id="{00000000-0008-0000-0600-00000A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17</xdr:row>
          <xdr:rowOff>19050</xdr:rowOff>
        </xdr:from>
        <xdr:to>
          <xdr:col>3</xdr:col>
          <xdr:colOff>590550</xdr:colOff>
          <xdr:row>17</xdr:row>
          <xdr:rowOff>466725</xdr:rowOff>
        </xdr:to>
        <xdr:sp macro="" textlink="">
          <xdr:nvSpPr>
            <xdr:cNvPr id="39945" name="Object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18</xdr:row>
          <xdr:rowOff>38100</xdr:rowOff>
        </xdr:from>
        <xdr:to>
          <xdr:col>3</xdr:col>
          <xdr:colOff>581025</xdr:colOff>
          <xdr:row>18</xdr:row>
          <xdr:rowOff>419100</xdr:rowOff>
        </xdr:to>
        <xdr:sp macro="" textlink="">
          <xdr:nvSpPr>
            <xdr:cNvPr id="39944" name="Object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19</xdr:row>
          <xdr:rowOff>76200</xdr:rowOff>
        </xdr:from>
        <xdr:to>
          <xdr:col>3</xdr:col>
          <xdr:colOff>609600</xdr:colOff>
          <xdr:row>19</xdr:row>
          <xdr:rowOff>400050</xdr:rowOff>
        </xdr:to>
        <xdr:sp macro="" textlink="">
          <xdr:nvSpPr>
            <xdr:cNvPr id="39943" name="Object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20</xdr:row>
          <xdr:rowOff>28575</xdr:rowOff>
        </xdr:from>
        <xdr:to>
          <xdr:col>3</xdr:col>
          <xdr:colOff>561975</xdr:colOff>
          <xdr:row>20</xdr:row>
          <xdr:rowOff>476250</xdr:rowOff>
        </xdr:to>
        <xdr:sp macro="" textlink="">
          <xdr:nvSpPr>
            <xdr:cNvPr id="39942" name="Object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21</xdr:row>
          <xdr:rowOff>28575</xdr:rowOff>
        </xdr:from>
        <xdr:to>
          <xdr:col>3</xdr:col>
          <xdr:colOff>571500</xdr:colOff>
          <xdr:row>21</xdr:row>
          <xdr:rowOff>476250</xdr:rowOff>
        </xdr:to>
        <xdr:sp macro="" textlink="">
          <xdr:nvSpPr>
            <xdr:cNvPr id="39941" name="Object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23</xdr:row>
          <xdr:rowOff>19050</xdr:rowOff>
        </xdr:from>
        <xdr:to>
          <xdr:col>3</xdr:col>
          <xdr:colOff>619125</xdr:colOff>
          <xdr:row>23</xdr:row>
          <xdr:rowOff>476250</xdr:rowOff>
        </xdr:to>
        <xdr:sp macro="" textlink="">
          <xdr:nvSpPr>
            <xdr:cNvPr id="39940" name="Object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24</xdr:row>
          <xdr:rowOff>28575</xdr:rowOff>
        </xdr:from>
        <xdr:to>
          <xdr:col>3</xdr:col>
          <xdr:colOff>561975</xdr:colOff>
          <xdr:row>24</xdr:row>
          <xdr:rowOff>447675</xdr:rowOff>
        </xdr:to>
        <xdr:sp macro="" textlink="">
          <xdr:nvSpPr>
            <xdr:cNvPr id="39939" name="Object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25</xdr:row>
          <xdr:rowOff>19050</xdr:rowOff>
        </xdr:from>
        <xdr:to>
          <xdr:col>3</xdr:col>
          <xdr:colOff>561975</xdr:colOff>
          <xdr:row>25</xdr:row>
          <xdr:rowOff>438150</xdr:rowOff>
        </xdr:to>
        <xdr:sp macro="" textlink="">
          <xdr:nvSpPr>
            <xdr:cNvPr id="39938" name="Object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26</xdr:row>
          <xdr:rowOff>28575</xdr:rowOff>
        </xdr:from>
        <xdr:to>
          <xdr:col>3</xdr:col>
          <xdr:colOff>561975</xdr:colOff>
          <xdr:row>26</xdr:row>
          <xdr:rowOff>457200</xdr:rowOff>
        </xdr:to>
        <xdr:sp macro="" textlink="">
          <xdr:nvSpPr>
            <xdr:cNvPr id="39937" name="Object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170794</xdr:colOff>
      <xdr:row>22</xdr:row>
      <xdr:rowOff>32844</xdr:rowOff>
    </xdr:from>
    <xdr:to>
      <xdr:col>3</xdr:col>
      <xdr:colOff>617483</xdr:colOff>
      <xdr:row>22</xdr:row>
      <xdr:rowOff>479533</xdr:rowOff>
    </xdr:to>
    <xdr:pic>
      <xdr:nvPicPr>
        <xdr:cNvPr id="3" name="Gráfico 2" descr="Insecto bajo una lupa">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97673" y="8677603"/>
          <a:ext cx="446689" cy="446689"/>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104775</xdr:colOff>
          <xdr:row>13</xdr:row>
          <xdr:rowOff>28575</xdr:rowOff>
        </xdr:from>
        <xdr:to>
          <xdr:col>3</xdr:col>
          <xdr:colOff>647700</xdr:colOff>
          <xdr:row>13</xdr:row>
          <xdr:rowOff>428625</xdr:rowOff>
        </xdr:to>
        <xdr:sp macro="" textlink="">
          <xdr:nvSpPr>
            <xdr:cNvPr id="39955" name="Object 19" hidden="1">
              <a:extLst>
                <a:ext uri="{63B3BB69-23CF-44E3-9099-C40C66FF867C}">
                  <a14:compatExt spid="_x0000_s39955"/>
                </a:ext>
                <a:ext uri="{FF2B5EF4-FFF2-40B4-BE49-F238E27FC236}">
                  <a16:creationId xmlns:a16="http://schemas.microsoft.com/office/drawing/2014/main" id="{00000000-0008-0000-0600-00001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131379</xdr:colOff>
      <xdr:row>14</xdr:row>
      <xdr:rowOff>0</xdr:rowOff>
    </xdr:from>
    <xdr:to>
      <xdr:col>3</xdr:col>
      <xdr:colOff>643758</xdr:colOff>
      <xdr:row>15</xdr:row>
      <xdr:rowOff>32844</xdr:rowOff>
    </xdr:to>
    <xdr:pic>
      <xdr:nvPicPr>
        <xdr:cNvPr id="5" name="Gráfico 4" descr="Obreros de la construcción">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358258" y="5196052"/>
          <a:ext cx="512379" cy="512379"/>
        </a:xfrm>
        <a:prstGeom prst="rect">
          <a:avLst/>
        </a:prstGeom>
      </xdr:spPr>
    </xdr:pic>
    <xdr:clientData/>
  </xdr:twoCellAnchor>
  <xdr:twoCellAnchor editAs="oneCell">
    <xdr:from>
      <xdr:col>3</xdr:col>
      <xdr:colOff>152759</xdr:colOff>
      <xdr:row>5</xdr:row>
      <xdr:rowOff>44929</xdr:rowOff>
    </xdr:from>
    <xdr:to>
      <xdr:col>3</xdr:col>
      <xdr:colOff>646981</xdr:colOff>
      <xdr:row>5</xdr:row>
      <xdr:rowOff>539151</xdr:rowOff>
    </xdr:to>
    <xdr:pic>
      <xdr:nvPicPr>
        <xdr:cNvPr id="4" name="Gráfico 3" descr="Engranajes">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447995" y="1860071"/>
          <a:ext cx="494222" cy="494222"/>
        </a:xfrm>
        <a:prstGeom prst="rect">
          <a:avLst/>
        </a:prstGeom>
      </xdr:spPr>
    </xdr:pic>
    <xdr:clientData/>
  </xdr:twoCellAnchor>
  <xdr:twoCellAnchor editAs="oneCell">
    <xdr:from>
      <xdr:col>3</xdr:col>
      <xdr:colOff>125802</xdr:colOff>
      <xdr:row>6</xdr:row>
      <xdr:rowOff>0</xdr:rowOff>
    </xdr:from>
    <xdr:to>
      <xdr:col>3</xdr:col>
      <xdr:colOff>700896</xdr:colOff>
      <xdr:row>8</xdr:row>
      <xdr:rowOff>0</xdr:rowOff>
    </xdr:to>
    <xdr:pic>
      <xdr:nvPicPr>
        <xdr:cNvPr id="7" name="Gráfico 6" descr="Lista de comprobación">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4421038" y="2390236"/>
          <a:ext cx="575094" cy="575094"/>
        </a:xfrm>
        <a:prstGeom prst="rect">
          <a:avLst/>
        </a:prstGeom>
      </xdr:spPr>
    </xdr:pic>
    <xdr:clientData/>
  </xdr:twoCellAnchor>
  <xdr:twoCellAnchor editAs="oneCell">
    <xdr:from>
      <xdr:col>3</xdr:col>
      <xdr:colOff>143773</xdr:colOff>
      <xdr:row>8</xdr:row>
      <xdr:rowOff>17971</xdr:rowOff>
    </xdr:from>
    <xdr:to>
      <xdr:col>3</xdr:col>
      <xdr:colOff>700896</xdr:colOff>
      <xdr:row>10</xdr:row>
      <xdr:rowOff>1797</xdr:rowOff>
    </xdr:to>
    <xdr:pic>
      <xdr:nvPicPr>
        <xdr:cNvPr id="6" name="Gráfico 5" descr="Matemáticas">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439009" y="2983301"/>
          <a:ext cx="557123" cy="557123"/>
        </a:xfrm>
        <a:prstGeom prst="rect">
          <a:avLst/>
        </a:prstGeom>
      </xdr:spPr>
    </xdr:pic>
    <xdr:clientData/>
  </xdr:twoCellAnchor>
  <xdr:twoCellAnchor editAs="oneCell">
    <xdr:from>
      <xdr:col>3</xdr:col>
      <xdr:colOff>161744</xdr:colOff>
      <xdr:row>10</xdr:row>
      <xdr:rowOff>35943</xdr:rowOff>
    </xdr:from>
    <xdr:to>
      <xdr:col>3</xdr:col>
      <xdr:colOff>664952</xdr:colOff>
      <xdr:row>10</xdr:row>
      <xdr:rowOff>539151</xdr:rowOff>
    </xdr:to>
    <xdr:pic>
      <xdr:nvPicPr>
        <xdr:cNvPr id="8" name="Gráfico 7" descr="Aul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456980" y="3576368"/>
          <a:ext cx="503208" cy="503208"/>
        </a:xfrm>
        <a:prstGeom prst="rect">
          <a:avLst/>
        </a:prstGeom>
      </xdr:spPr>
    </xdr:pic>
    <xdr:clientData/>
  </xdr:twoCellAnchor>
  <xdr:twoCellAnchor>
    <xdr:from>
      <xdr:col>0</xdr:col>
      <xdr:colOff>0</xdr:colOff>
      <xdr:row>3</xdr:row>
      <xdr:rowOff>89858</xdr:rowOff>
    </xdr:from>
    <xdr:to>
      <xdr:col>0</xdr:col>
      <xdr:colOff>379267</xdr:colOff>
      <xdr:row>8</xdr:row>
      <xdr:rowOff>106263</xdr:rowOff>
    </xdr:to>
    <xdr:sp macro="[0]!MatrizdeRiesgos" textlink="">
      <xdr:nvSpPr>
        <xdr:cNvPr id="2" name="Flecha derecha 1">
          <a:extLst>
            <a:ext uri="{FF2B5EF4-FFF2-40B4-BE49-F238E27FC236}">
              <a16:creationId xmlns:a16="http://schemas.microsoft.com/office/drawing/2014/main" id="{00000000-0008-0000-0600-000002000000}"/>
            </a:ext>
          </a:extLst>
        </xdr:cNvPr>
        <xdr:cNvSpPr/>
      </xdr:nvSpPr>
      <xdr:spPr>
        <a:xfrm rot="16200000" flipH="1">
          <a:off x="-640774" y="2051552"/>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290513</xdr:colOff>
      <xdr:row>0</xdr:row>
      <xdr:rowOff>157163</xdr:rowOff>
    </xdr:from>
    <xdr:to>
      <xdr:col>5</xdr:col>
      <xdr:colOff>409575</xdr:colOff>
      <xdr:row>1</xdr:row>
      <xdr:rowOff>52388</xdr:rowOff>
    </xdr:to>
    <xdr:sp macro="" textlink="">
      <xdr:nvSpPr>
        <xdr:cNvPr id="2" name="Flecha derech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flipH="1">
          <a:off x="3338513" y="157163"/>
          <a:ext cx="1643062" cy="419100"/>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379267</xdr:colOff>
      <xdr:row>5</xdr:row>
      <xdr:rowOff>132674</xdr:rowOff>
    </xdr:to>
    <xdr:sp macro="[0]!MatrizdeRiesgos" textlink="">
      <xdr:nvSpPr>
        <xdr:cNvPr id="2" name="Flecha derecha 1">
          <a:extLst>
            <a:ext uri="{FF2B5EF4-FFF2-40B4-BE49-F238E27FC236}">
              <a16:creationId xmlns:a16="http://schemas.microsoft.com/office/drawing/2014/main" id="{00000000-0008-0000-0800-000002000000}"/>
            </a:ext>
          </a:extLst>
        </xdr:cNvPr>
        <xdr:cNvSpPr/>
      </xdr:nvSpPr>
      <xdr:spPr>
        <a:xfrm rot="16200000" flipH="1">
          <a:off x="-688399" y="2469160"/>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8</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54FC030-250F-4CD6-8E6E-3A45030537E7}">
  <we:reference id="1e10eb66-9ba2-46e3-84ee-57e2a49831f0" version="3.0.0.1" store="EXCatalog" storeType="EXCatalog"/>
  <we:alternateReferences>
    <we:reference id="WA104100404" version="3.0.0.1" store="es-CO"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10.png"/><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2.vml"/><Relationship Id="rId21" Type="http://schemas.openxmlformats.org/officeDocument/2006/relationships/image" Target="../media/image14.png"/><Relationship Id="rId7" Type="http://schemas.openxmlformats.org/officeDocument/2006/relationships/image" Target="../media/image7.png"/><Relationship Id="rId12" Type="http://schemas.openxmlformats.org/officeDocument/2006/relationships/oleObject" Target="../embeddings/oleObject5.bin"/><Relationship Id="rId17" Type="http://schemas.openxmlformats.org/officeDocument/2006/relationships/image" Target="../media/image12.png"/><Relationship Id="rId25" Type="http://schemas.openxmlformats.org/officeDocument/2006/relationships/image" Target="../media/image16.png"/><Relationship Id="rId2" Type="http://schemas.openxmlformats.org/officeDocument/2006/relationships/drawing" Target="../drawings/drawing7.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18.png"/><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9.png"/><Relationship Id="rId24" Type="http://schemas.openxmlformats.org/officeDocument/2006/relationships/oleObject" Target="../embeddings/oleObject11.bin"/><Relationship Id="rId5" Type="http://schemas.openxmlformats.org/officeDocument/2006/relationships/image" Target="../media/image6.png"/><Relationship Id="rId15" Type="http://schemas.openxmlformats.org/officeDocument/2006/relationships/image" Target="../media/image11.png"/><Relationship Id="rId23" Type="http://schemas.openxmlformats.org/officeDocument/2006/relationships/image" Target="../media/image15.png"/><Relationship Id="rId28" Type="http://schemas.openxmlformats.org/officeDocument/2006/relationships/oleObject" Target="../embeddings/oleObject13.bin"/><Relationship Id="rId10" Type="http://schemas.openxmlformats.org/officeDocument/2006/relationships/oleObject" Target="../embeddings/oleObject4.bin"/><Relationship Id="rId19" Type="http://schemas.openxmlformats.org/officeDocument/2006/relationships/image" Target="../media/image13.png"/><Relationship Id="rId31" Type="http://schemas.openxmlformats.org/officeDocument/2006/relationships/image" Target="../media/image19.png"/><Relationship Id="rId4" Type="http://schemas.openxmlformats.org/officeDocument/2006/relationships/oleObject" Target="../embeddings/oleObject1.bin"/><Relationship Id="rId9" Type="http://schemas.openxmlformats.org/officeDocument/2006/relationships/image" Target="../media/image8.png"/><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7.png"/><Relationship Id="rId30" Type="http://schemas.openxmlformats.org/officeDocument/2006/relationships/oleObject" Target="../embeddings/oleObject1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sheetPr>
  <dimension ref="B2:J36"/>
  <sheetViews>
    <sheetView showGridLines="0" zoomScale="110" zoomScaleNormal="110" workbookViewId="0">
      <selection activeCell="L5" sqref="L5"/>
    </sheetView>
  </sheetViews>
  <sheetFormatPr baseColWidth="10" defaultColWidth="11.42578125" defaultRowHeight="15" x14ac:dyDescent="0.25"/>
  <cols>
    <col min="1" max="1" width="5.140625" style="1" customWidth="1"/>
    <col min="2" max="2" width="3.7109375" style="25" customWidth="1"/>
    <col min="3" max="3" width="20.28515625" style="25" customWidth="1"/>
    <col min="4" max="8" width="16.5703125" style="1" customWidth="1"/>
    <col min="9" max="9" width="15.85546875" style="1" customWidth="1"/>
    <col min="10" max="10" width="15.28515625" style="1" customWidth="1"/>
    <col min="11" max="16384" width="11.42578125" style="1"/>
  </cols>
  <sheetData>
    <row r="2" spans="2:10" s="17" customFormat="1" ht="36" customHeight="1" x14ac:dyDescent="0.25">
      <c r="B2" s="242"/>
      <c r="C2" s="242"/>
      <c r="D2" s="243" t="s">
        <v>0</v>
      </c>
      <c r="E2" s="243"/>
      <c r="F2" s="243"/>
      <c r="G2" s="243"/>
      <c r="H2" s="243"/>
      <c r="I2" s="243"/>
      <c r="J2" s="32" t="s">
        <v>1</v>
      </c>
    </row>
    <row r="3" spans="2:10" s="17" customFormat="1" ht="36" customHeight="1" x14ac:dyDescent="0.25">
      <c r="B3" s="242"/>
      <c r="C3" s="242"/>
      <c r="D3" s="243" t="s">
        <v>2</v>
      </c>
      <c r="E3" s="243"/>
      <c r="F3" s="243"/>
      <c r="G3" s="243"/>
      <c r="H3" s="243"/>
      <c r="I3" s="243"/>
      <c r="J3" s="32" t="s">
        <v>3</v>
      </c>
    </row>
    <row r="4" spans="2:10" ht="8.25" customHeight="1" x14ac:dyDescent="0.25">
      <c r="D4" s="24"/>
    </row>
    <row r="5" spans="2:10" ht="69" customHeight="1" x14ac:dyDescent="0.25">
      <c r="B5" s="244" t="s">
        <v>4</v>
      </c>
      <c r="C5" s="245"/>
      <c r="D5" s="245"/>
      <c r="E5" s="245"/>
      <c r="F5" s="245"/>
      <c r="G5" s="245"/>
      <c r="H5" s="245"/>
      <c r="I5" s="245"/>
      <c r="J5" s="246"/>
    </row>
    <row r="6" spans="2:10" ht="8.25" customHeight="1" x14ac:dyDescent="0.25">
      <c r="D6" s="24"/>
    </row>
    <row r="7" spans="2:10" ht="24" customHeight="1" x14ac:dyDescent="0.25">
      <c r="B7" s="247" t="s">
        <v>5</v>
      </c>
      <c r="C7" s="247"/>
      <c r="D7" s="247"/>
      <c r="E7" s="247"/>
      <c r="F7" s="247"/>
      <c r="G7" s="247"/>
      <c r="H7" s="247"/>
      <c r="I7" s="247"/>
      <c r="J7" s="247"/>
    </row>
    <row r="8" spans="2:10" ht="56.25" customHeight="1" x14ac:dyDescent="0.25">
      <c r="B8" s="59">
        <v>1</v>
      </c>
      <c r="C8" s="223" t="s">
        <v>6</v>
      </c>
      <c r="D8" s="224"/>
      <c r="E8" s="224"/>
      <c r="F8" s="224"/>
      <c r="G8" s="224"/>
      <c r="H8" s="225"/>
      <c r="I8" s="228" t="s">
        <v>7</v>
      </c>
      <c r="J8" s="229"/>
    </row>
    <row r="9" spans="2:10" ht="56.25" customHeight="1" x14ac:dyDescent="0.25">
      <c r="B9" s="59">
        <v>2</v>
      </c>
      <c r="C9" s="223" t="s">
        <v>8</v>
      </c>
      <c r="D9" s="224"/>
      <c r="E9" s="224"/>
      <c r="F9" s="224"/>
      <c r="G9" s="224"/>
      <c r="H9" s="225"/>
      <c r="I9" s="226"/>
      <c r="J9" s="227"/>
    </row>
    <row r="10" spans="2:10" ht="30" customHeight="1" x14ac:dyDescent="0.25">
      <c r="B10" s="59">
        <v>3</v>
      </c>
      <c r="C10" s="230" t="s">
        <v>9</v>
      </c>
      <c r="D10" s="231"/>
      <c r="E10" s="231"/>
      <c r="F10" s="231"/>
      <c r="G10" s="231"/>
      <c r="H10" s="231"/>
      <c r="I10" s="231"/>
      <c r="J10" s="232"/>
    </row>
    <row r="11" spans="2:10" ht="30" customHeight="1" x14ac:dyDescent="0.25">
      <c r="B11" s="59">
        <v>4</v>
      </c>
      <c r="C11" s="236" t="s">
        <v>10</v>
      </c>
      <c r="D11" s="236"/>
      <c r="E11" s="236"/>
      <c r="F11" s="236"/>
      <c r="G11" s="236"/>
      <c r="H11" s="236"/>
      <c r="I11" s="236"/>
      <c r="J11" s="236"/>
    </row>
    <row r="12" spans="2:10" ht="30" customHeight="1" x14ac:dyDescent="0.25">
      <c r="B12" s="59">
        <v>5</v>
      </c>
      <c r="C12" s="236" t="s">
        <v>11</v>
      </c>
      <c r="D12" s="236"/>
      <c r="E12" s="236"/>
      <c r="F12" s="236"/>
      <c r="G12" s="236"/>
      <c r="H12" s="236"/>
      <c r="I12" s="236"/>
      <c r="J12" s="236"/>
    </row>
    <row r="13" spans="2:10" ht="53.25" customHeight="1" x14ac:dyDescent="0.25">
      <c r="B13" s="237">
        <v>6</v>
      </c>
      <c r="C13" s="233" t="s">
        <v>12</v>
      </c>
      <c r="D13" s="234"/>
      <c r="E13" s="234"/>
      <c r="F13" s="234"/>
      <c r="G13" s="234"/>
      <c r="H13" s="234"/>
      <c r="I13" s="234"/>
      <c r="J13" s="235"/>
    </row>
    <row r="14" spans="2:10" ht="128.25" customHeight="1" x14ac:dyDescent="0.25">
      <c r="B14" s="238"/>
      <c r="C14" s="239"/>
      <c r="D14" s="240"/>
      <c r="E14" s="240"/>
      <c r="F14" s="240"/>
      <c r="G14" s="240"/>
      <c r="H14" s="240"/>
      <c r="I14" s="240"/>
      <c r="J14" s="241"/>
    </row>
    <row r="36" spans="5:6" x14ac:dyDescent="0.25">
      <c r="E36" s="114"/>
      <c r="F36" s="115"/>
    </row>
  </sheetData>
  <mergeCells count="15">
    <mergeCell ref="B2:C3"/>
    <mergeCell ref="D3:I3"/>
    <mergeCell ref="D2:I2"/>
    <mergeCell ref="B5:J5"/>
    <mergeCell ref="B7:J7"/>
    <mergeCell ref="C13:J13"/>
    <mergeCell ref="C12:J12"/>
    <mergeCell ref="C11:J11"/>
    <mergeCell ref="B13:B14"/>
    <mergeCell ref="C14:J14"/>
    <mergeCell ref="C8:H8"/>
    <mergeCell ref="C9:H9"/>
    <mergeCell ref="I9:J9"/>
    <mergeCell ref="I8:J8"/>
    <mergeCell ref="C10:J10"/>
  </mergeCells>
  <hyperlinks>
    <hyperlink ref="I8:J8" location="'Matriz de Riesgos'!A1" display="'Matriz de Riesgos'!A1" xr:uid="{00000000-0004-0000-0000-000000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FF0000"/>
  </sheetPr>
  <dimension ref="A2:L35"/>
  <sheetViews>
    <sheetView showGridLines="0" zoomScaleNormal="100" workbookViewId="0">
      <selection activeCell="N5" sqref="N5"/>
    </sheetView>
  </sheetViews>
  <sheetFormatPr baseColWidth="10" defaultColWidth="11.42578125" defaultRowHeight="15" x14ac:dyDescent="0.25"/>
  <cols>
    <col min="1" max="1" width="8.42578125" style="25" customWidth="1"/>
    <col min="2" max="2" width="14.7109375" style="56" customWidth="1"/>
    <col min="3" max="3" width="11.85546875" style="1" bestFit="1" customWidth="1"/>
    <col min="4" max="6" width="5" style="1" customWidth="1"/>
    <col min="7" max="7" width="19.28515625" style="1" customWidth="1"/>
    <col min="8" max="8" width="10.140625" style="1" customWidth="1"/>
    <col min="9" max="9" width="118.140625" style="1" customWidth="1"/>
    <col min="10" max="10" width="7.140625" style="1" hidden="1" customWidth="1"/>
    <col min="11" max="13" width="9.7109375" style="1" customWidth="1"/>
    <col min="14" max="27" width="11.42578125" style="1"/>
    <col min="28" max="28" width="54.5703125" style="1" customWidth="1"/>
    <col min="29" max="16384" width="11.42578125" style="1"/>
  </cols>
  <sheetData>
    <row r="2" spans="1:12" ht="28.5" customHeight="1" x14ac:dyDescent="0.25">
      <c r="B2" s="459" t="s">
        <v>378</v>
      </c>
      <c r="C2" s="459"/>
      <c r="D2" s="459"/>
      <c r="E2" s="459"/>
      <c r="F2" s="459"/>
      <c r="G2" s="459"/>
      <c r="H2" s="459"/>
      <c r="I2" s="459"/>
    </row>
    <row r="3" spans="1:12" ht="90" customHeight="1" x14ac:dyDescent="0.25">
      <c r="B3" s="62" t="s">
        <v>379</v>
      </c>
      <c r="C3" s="61" t="s">
        <v>354</v>
      </c>
      <c r="D3" s="77" t="str">
        <f>Clasificación!$B$5</f>
        <v xml:space="preserve">GESTIÓN </v>
      </c>
      <c r="E3" s="77" t="str">
        <f>Clasificación!$B$3</f>
        <v>CORRUPCIÓN</v>
      </c>
      <c r="F3" s="77" t="s">
        <v>355</v>
      </c>
      <c r="G3" s="61" t="s">
        <v>356</v>
      </c>
      <c r="H3" s="61" t="s">
        <v>380</v>
      </c>
      <c r="I3" s="61" t="s">
        <v>357</v>
      </c>
    </row>
    <row r="4" spans="1:12" s="5" customFormat="1" ht="71.25" customHeight="1" x14ac:dyDescent="0.25">
      <c r="A4" s="70">
        <v>5</v>
      </c>
      <c r="B4" s="442" t="s">
        <v>381</v>
      </c>
      <c r="C4" s="444">
        <v>100</v>
      </c>
      <c r="D4" s="446" t="s">
        <v>362</v>
      </c>
      <c r="E4" s="446" t="s">
        <v>362</v>
      </c>
      <c r="F4" s="446" t="s">
        <v>362</v>
      </c>
      <c r="G4" s="448" t="s">
        <v>382</v>
      </c>
      <c r="H4" s="63"/>
      <c r="I4" s="141" t="s">
        <v>383</v>
      </c>
      <c r="J4" s="438">
        <v>1</v>
      </c>
    </row>
    <row r="5" spans="1:12" s="5" customFormat="1" ht="100.5" customHeight="1" x14ac:dyDescent="0.25">
      <c r="A5" s="70"/>
      <c r="B5" s="443"/>
      <c r="C5" s="445"/>
      <c r="D5" s="447"/>
      <c r="E5" s="447"/>
      <c r="F5" s="447"/>
      <c r="G5" s="406"/>
      <c r="H5" s="63"/>
      <c r="I5" s="142" t="s">
        <v>384</v>
      </c>
      <c r="J5" s="439"/>
      <c r="L5" s="110"/>
    </row>
    <row r="6" spans="1:12" s="5" customFormat="1" ht="92.25" customHeight="1" x14ac:dyDescent="0.25">
      <c r="A6" s="70"/>
      <c r="B6" s="443"/>
      <c r="C6" s="445"/>
      <c r="D6" s="447"/>
      <c r="E6" s="447"/>
      <c r="F6" s="449"/>
      <c r="G6" s="406"/>
      <c r="H6" s="63"/>
      <c r="I6" s="141" t="s">
        <v>385</v>
      </c>
      <c r="J6" s="440"/>
      <c r="K6" s="110"/>
    </row>
    <row r="7" spans="1:12" s="5" customFormat="1" ht="69.75" customHeight="1" x14ac:dyDescent="0.25">
      <c r="A7" s="70">
        <v>4</v>
      </c>
      <c r="B7" s="442" t="s">
        <v>93</v>
      </c>
      <c r="C7" s="444">
        <v>80</v>
      </c>
      <c r="D7" s="446" t="s">
        <v>362</v>
      </c>
      <c r="E7" s="446" t="s">
        <v>362</v>
      </c>
      <c r="F7" s="446" t="s">
        <v>362</v>
      </c>
      <c r="G7" s="448" t="s">
        <v>386</v>
      </c>
      <c r="H7" s="63"/>
      <c r="I7" s="141" t="s">
        <v>387</v>
      </c>
      <c r="J7" s="438">
        <v>0.8</v>
      </c>
    </row>
    <row r="8" spans="1:12" s="5" customFormat="1" ht="109.5" customHeight="1" x14ac:dyDescent="0.25">
      <c r="A8" s="70"/>
      <c r="B8" s="443"/>
      <c r="C8" s="445"/>
      <c r="D8" s="447"/>
      <c r="E8" s="447"/>
      <c r="F8" s="447"/>
      <c r="G8" s="406"/>
      <c r="H8" s="63"/>
      <c r="I8" s="116" t="s">
        <v>388</v>
      </c>
      <c r="J8" s="439"/>
      <c r="L8" s="110"/>
    </row>
    <row r="9" spans="1:12" s="5" customFormat="1" ht="114.75" customHeight="1" x14ac:dyDescent="0.25">
      <c r="A9" s="70"/>
      <c r="B9" s="443"/>
      <c r="C9" s="445"/>
      <c r="D9" s="447"/>
      <c r="E9" s="447"/>
      <c r="F9" s="449"/>
      <c r="G9" s="406"/>
      <c r="H9" s="63"/>
      <c r="I9" s="116" t="s">
        <v>389</v>
      </c>
      <c r="J9" s="440"/>
    </row>
    <row r="10" spans="1:12" s="5" customFormat="1" ht="69.75" customHeight="1" x14ac:dyDescent="0.25">
      <c r="A10" s="70">
        <v>3</v>
      </c>
      <c r="B10" s="442" t="s">
        <v>92</v>
      </c>
      <c r="C10" s="444">
        <v>60</v>
      </c>
      <c r="D10" s="446" t="s">
        <v>362</v>
      </c>
      <c r="E10" s="446" t="s">
        <v>362</v>
      </c>
      <c r="F10" s="446" t="s">
        <v>362</v>
      </c>
      <c r="G10" s="448" t="s">
        <v>390</v>
      </c>
      <c r="H10" s="63"/>
      <c r="I10" s="141" t="s">
        <v>391</v>
      </c>
      <c r="J10" s="438">
        <v>0.6</v>
      </c>
    </row>
    <row r="11" spans="1:12" s="5" customFormat="1" ht="97.5" customHeight="1" x14ac:dyDescent="0.25">
      <c r="A11" s="70"/>
      <c r="B11" s="443"/>
      <c r="C11" s="445"/>
      <c r="D11" s="447"/>
      <c r="E11" s="447"/>
      <c r="F11" s="447"/>
      <c r="G11" s="406"/>
      <c r="H11" s="63"/>
      <c r="I11" s="141" t="s">
        <v>392</v>
      </c>
      <c r="J11" s="441"/>
      <c r="L11" s="110"/>
    </row>
    <row r="12" spans="1:12" s="5" customFormat="1" ht="117" customHeight="1" x14ac:dyDescent="0.25">
      <c r="A12" s="70"/>
      <c r="B12" s="443"/>
      <c r="C12" s="445"/>
      <c r="D12" s="447"/>
      <c r="E12" s="447"/>
      <c r="F12" s="449"/>
      <c r="G12" s="406"/>
      <c r="H12" s="63"/>
      <c r="I12" s="141" t="s">
        <v>393</v>
      </c>
      <c r="J12" s="441"/>
    </row>
    <row r="13" spans="1:12" s="5" customFormat="1" ht="89.25" customHeight="1" x14ac:dyDescent="0.25">
      <c r="A13" s="70">
        <v>2</v>
      </c>
      <c r="B13" s="442" t="s">
        <v>91</v>
      </c>
      <c r="C13" s="444">
        <v>40</v>
      </c>
      <c r="D13" s="446" t="s">
        <v>362</v>
      </c>
      <c r="E13" s="450" t="s">
        <v>394</v>
      </c>
      <c r="F13" s="452" t="s">
        <v>362</v>
      </c>
      <c r="G13" s="448" t="s">
        <v>395</v>
      </c>
      <c r="H13" s="63"/>
      <c r="I13" s="141" t="s">
        <v>396</v>
      </c>
      <c r="J13" s="438">
        <v>0.4</v>
      </c>
    </row>
    <row r="14" spans="1:12" s="5" customFormat="1" ht="97.5" customHeight="1" x14ac:dyDescent="0.25">
      <c r="A14" s="70"/>
      <c r="B14" s="443"/>
      <c r="C14" s="445"/>
      <c r="D14" s="447"/>
      <c r="E14" s="451"/>
      <c r="F14" s="453"/>
      <c r="G14" s="406"/>
      <c r="H14" s="63"/>
      <c r="I14" s="141" t="s">
        <v>397</v>
      </c>
      <c r="J14" s="439"/>
      <c r="L14" s="110"/>
    </row>
    <row r="15" spans="1:12" s="5" customFormat="1" ht="107.25" customHeight="1" x14ac:dyDescent="0.25">
      <c r="A15" s="70"/>
      <c r="B15" s="443"/>
      <c r="C15" s="445"/>
      <c r="D15" s="447"/>
      <c r="E15" s="451"/>
      <c r="F15" s="454"/>
      <c r="G15" s="406"/>
      <c r="H15" s="63"/>
      <c r="I15" s="142" t="s">
        <v>398</v>
      </c>
      <c r="J15" s="440"/>
    </row>
    <row r="16" spans="1:12" s="5" customFormat="1" ht="71.25" customHeight="1" x14ac:dyDescent="0.25">
      <c r="A16" s="70">
        <v>1</v>
      </c>
      <c r="B16" s="455" t="s">
        <v>90</v>
      </c>
      <c r="C16" s="456">
        <v>20</v>
      </c>
      <c r="D16" s="457" t="s">
        <v>362</v>
      </c>
      <c r="E16" s="458" t="s">
        <v>394</v>
      </c>
      <c r="F16" s="452" t="s">
        <v>362</v>
      </c>
      <c r="G16" s="400" t="s">
        <v>399</v>
      </c>
      <c r="H16" s="63"/>
      <c r="I16" s="141" t="s">
        <v>400</v>
      </c>
      <c r="J16" s="438">
        <v>0.2</v>
      </c>
    </row>
    <row r="17" spans="1:12" s="5" customFormat="1" ht="78.75" customHeight="1" x14ac:dyDescent="0.25">
      <c r="A17" s="70"/>
      <c r="B17" s="455"/>
      <c r="C17" s="456"/>
      <c r="D17" s="457"/>
      <c r="E17" s="458"/>
      <c r="F17" s="453"/>
      <c r="G17" s="400"/>
      <c r="H17" s="63"/>
      <c r="I17" s="141" t="s">
        <v>401</v>
      </c>
      <c r="J17" s="439"/>
      <c r="L17" s="110"/>
    </row>
    <row r="18" spans="1:12" s="5" customFormat="1" ht="89.25" customHeight="1" x14ac:dyDescent="0.25">
      <c r="A18" s="70"/>
      <c r="B18" s="455"/>
      <c r="C18" s="456"/>
      <c r="D18" s="457"/>
      <c r="E18" s="458"/>
      <c r="F18" s="454"/>
      <c r="G18" s="400"/>
      <c r="H18" s="63"/>
      <c r="I18" s="116" t="s">
        <v>402</v>
      </c>
      <c r="J18" s="440"/>
    </row>
    <row r="19" spans="1:12" x14ac:dyDescent="0.25">
      <c r="A19" s="70"/>
      <c r="C19" s="25"/>
      <c r="E19" s="68"/>
      <c r="F19" s="68"/>
      <c r="G19" s="68"/>
      <c r="H19" s="68"/>
      <c r="I19" s="68"/>
    </row>
    <row r="20" spans="1:12" ht="12.75" customHeight="1" x14ac:dyDescent="0.25">
      <c r="C20" s="25"/>
      <c r="E20" s="68"/>
      <c r="F20" s="68"/>
      <c r="G20" s="68"/>
      <c r="H20" s="68"/>
      <c r="I20" s="68"/>
    </row>
    <row r="21" spans="1:12" x14ac:dyDescent="0.25">
      <c r="C21" s="25"/>
    </row>
    <row r="22" spans="1:12" x14ac:dyDescent="0.25">
      <c r="C22" s="25"/>
    </row>
    <row r="23" spans="1:12" x14ac:dyDescent="0.25">
      <c r="A23" s="1"/>
      <c r="B23" s="1"/>
    </row>
    <row r="24" spans="1:12" x14ac:dyDescent="0.25">
      <c r="A24" s="1"/>
      <c r="B24" s="1"/>
    </row>
    <row r="25" spans="1:12" x14ac:dyDescent="0.25">
      <c r="A25" s="1"/>
      <c r="B25" s="1"/>
    </row>
    <row r="28" spans="1:12" s="7" customFormat="1" x14ac:dyDescent="0.25">
      <c r="A28" s="69"/>
      <c r="D28" s="1"/>
      <c r="E28" s="1"/>
      <c r="F28" s="1"/>
      <c r="G28" s="1"/>
      <c r="H28" s="1"/>
      <c r="I28" s="1"/>
    </row>
    <row r="29" spans="1:12" s="7" customFormat="1" x14ac:dyDescent="0.25">
      <c r="A29" s="69"/>
      <c r="D29" s="1"/>
      <c r="E29" s="1"/>
      <c r="F29" s="1"/>
      <c r="G29" s="1"/>
      <c r="H29" s="1"/>
      <c r="I29" s="1"/>
    </row>
    <row r="30" spans="1:12" s="7" customFormat="1" x14ac:dyDescent="0.25">
      <c r="A30" s="69"/>
      <c r="D30" s="1"/>
      <c r="E30" s="1"/>
      <c r="F30" s="1"/>
      <c r="G30" s="1"/>
      <c r="H30" s="1"/>
      <c r="I30" s="1"/>
    </row>
    <row r="31" spans="1:12" s="7" customFormat="1" x14ac:dyDescent="0.25">
      <c r="A31" s="69"/>
      <c r="D31" s="1"/>
      <c r="E31" s="1"/>
      <c r="F31" s="1"/>
      <c r="G31" s="1"/>
      <c r="H31" s="1"/>
      <c r="I31" s="1"/>
    </row>
    <row r="32" spans="1:12" s="7" customFormat="1" x14ac:dyDescent="0.25">
      <c r="A32" s="69"/>
      <c r="B32" s="56"/>
      <c r="D32" s="1"/>
      <c r="E32" s="1"/>
      <c r="F32" s="1"/>
      <c r="G32" s="1"/>
      <c r="H32" s="1"/>
      <c r="I32" s="1"/>
    </row>
    <row r="33" spans="1:9" s="7" customFormat="1" x14ac:dyDescent="0.25">
      <c r="A33" s="69"/>
      <c r="B33" s="56"/>
      <c r="D33" s="1"/>
      <c r="E33" s="1"/>
      <c r="F33" s="1"/>
      <c r="G33" s="1"/>
      <c r="H33" s="1"/>
      <c r="I33" s="1"/>
    </row>
    <row r="34" spans="1:9" s="7" customFormat="1" x14ac:dyDescent="0.25">
      <c r="A34" s="69"/>
      <c r="B34" s="56"/>
      <c r="D34" s="1"/>
      <c r="E34" s="1"/>
      <c r="F34" s="1"/>
      <c r="G34" s="1"/>
      <c r="H34" s="1"/>
      <c r="I34" s="1"/>
    </row>
    <row r="35" spans="1:9" s="7" customFormat="1" x14ac:dyDescent="0.25">
      <c r="A35" s="69"/>
      <c r="B35" s="56"/>
      <c r="D35" s="1"/>
      <c r="E35" s="1"/>
      <c r="F35" s="1"/>
      <c r="G35" s="1"/>
      <c r="H35" s="1"/>
      <c r="I35" s="1"/>
    </row>
  </sheetData>
  <mergeCells count="36">
    <mergeCell ref="B2:I2"/>
    <mergeCell ref="B4:B6"/>
    <mergeCell ref="C4:C6"/>
    <mergeCell ref="D4:D6"/>
    <mergeCell ref="E4:E6"/>
    <mergeCell ref="G4:G6"/>
    <mergeCell ref="F4:F6"/>
    <mergeCell ref="B7:B9"/>
    <mergeCell ref="C7:C9"/>
    <mergeCell ref="D7:D9"/>
    <mergeCell ref="E7:E9"/>
    <mergeCell ref="G7:G9"/>
    <mergeCell ref="F7:F9"/>
    <mergeCell ref="B16:B18"/>
    <mergeCell ref="C16:C18"/>
    <mergeCell ref="D16:D18"/>
    <mergeCell ref="E16:E18"/>
    <mergeCell ref="G16:G18"/>
    <mergeCell ref="F16:F18"/>
    <mergeCell ref="B13:B15"/>
    <mergeCell ref="C13:C15"/>
    <mergeCell ref="D13:D15"/>
    <mergeCell ref="E13:E15"/>
    <mergeCell ref="G13:G15"/>
    <mergeCell ref="F13:F15"/>
    <mergeCell ref="B10:B12"/>
    <mergeCell ref="C10:C12"/>
    <mergeCell ref="D10:D12"/>
    <mergeCell ref="E10:E12"/>
    <mergeCell ref="G10:G12"/>
    <mergeCell ref="F10:F12"/>
    <mergeCell ref="J4:J6"/>
    <mergeCell ref="J7:J9"/>
    <mergeCell ref="J10:J12"/>
    <mergeCell ref="J13:J15"/>
    <mergeCell ref="J16:J18"/>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N28"/>
  <sheetViews>
    <sheetView showGridLines="0" workbookViewId="0">
      <selection activeCell="N26" sqref="N26"/>
    </sheetView>
  </sheetViews>
  <sheetFormatPr baseColWidth="10" defaultColWidth="11.42578125" defaultRowHeight="15" x14ac:dyDescent="0.25"/>
  <cols>
    <col min="1" max="1" width="4.7109375" customWidth="1"/>
    <col min="2" max="2" width="1.7109375" customWidth="1"/>
    <col min="3" max="3" width="19.85546875" customWidth="1"/>
    <col min="4" max="4" width="2.5703125" bestFit="1" customWidth="1"/>
    <col min="5" max="9" width="22" customWidth="1"/>
    <col min="10" max="10" width="2.85546875" customWidth="1"/>
    <col min="17" max="17" width="15.140625" customWidth="1"/>
  </cols>
  <sheetData>
    <row r="2" spans="2:14" ht="38.25" customHeight="1" x14ac:dyDescent="0.25">
      <c r="B2" s="242"/>
      <c r="C2" s="242"/>
      <c r="D2" s="242"/>
      <c r="E2" s="243" t="s">
        <v>0</v>
      </c>
      <c r="F2" s="243"/>
      <c r="G2" s="243"/>
      <c r="H2" s="243"/>
      <c r="I2" s="243" t="s">
        <v>1</v>
      </c>
      <c r="J2" s="243"/>
    </row>
    <row r="3" spans="2:14" ht="27" customHeight="1" x14ac:dyDescent="0.25">
      <c r="B3" s="242"/>
      <c r="C3" s="242"/>
      <c r="D3" s="242"/>
      <c r="E3" s="243" t="s">
        <v>2</v>
      </c>
      <c r="F3" s="243"/>
      <c r="G3" s="243"/>
      <c r="H3" s="243"/>
      <c r="I3" s="480" t="s">
        <v>3</v>
      </c>
      <c r="J3" s="480"/>
    </row>
    <row r="5" spans="2:14" ht="33" customHeight="1" x14ac:dyDescent="0.25">
      <c r="C5" s="481" t="s">
        <v>403</v>
      </c>
      <c r="D5" s="481"/>
      <c r="E5" s="481"/>
      <c r="F5" s="481"/>
      <c r="G5" s="481"/>
      <c r="H5" s="481"/>
      <c r="I5" s="481"/>
    </row>
    <row r="7" spans="2:14" ht="15" customHeight="1" x14ac:dyDescent="0.25">
      <c r="C7" s="375" t="s">
        <v>404</v>
      </c>
      <c r="D7" s="375"/>
      <c r="E7" s="375"/>
      <c r="F7" s="375"/>
      <c r="G7" s="375"/>
      <c r="H7" s="375"/>
      <c r="I7" s="375"/>
    </row>
    <row r="8" spans="2:14" ht="15" customHeight="1" x14ac:dyDescent="0.25">
      <c r="C8" s="487"/>
      <c r="D8" s="487"/>
      <c r="E8" s="487"/>
      <c r="F8" s="487"/>
      <c r="G8" s="487"/>
      <c r="H8" s="487"/>
      <c r="I8" s="487"/>
    </row>
    <row r="9" spans="2:14" ht="15" customHeight="1" x14ac:dyDescent="0.25">
      <c r="C9" s="377" t="s">
        <v>89</v>
      </c>
      <c r="D9" s="378"/>
      <c r="E9" s="488" t="s">
        <v>67</v>
      </c>
      <c r="F9" s="488"/>
      <c r="G9" s="488"/>
      <c r="H9" s="488"/>
      <c r="I9" s="488"/>
    </row>
    <row r="10" spans="2:14" ht="41.25" customHeight="1" x14ac:dyDescent="0.25">
      <c r="C10" s="379" t="s">
        <v>66</v>
      </c>
      <c r="D10" s="380"/>
      <c r="E10" s="15" t="s">
        <v>405</v>
      </c>
      <c r="F10" s="15" t="s">
        <v>406</v>
      </c>
      <c r="G10" s="15" t="s">
        <v>407</v>
      </c>
      <c r="H10" s="15" t="s">
        <v>408</v>
      </c>
      <c r="I10" s="15" t="s">
        <v>409</v>
      </c>
    </row>
    <row r="11" spans="2:14" ht="15.75" x14ac:dyDescent="0.25">
      <c r="C11" s="381"/>
      <c r="D11" s="382"/>
      <c r="E11" s="15">
        <v>1</v>
      </c>
      <c r="F11" s="16">
        <v>2</v>
      </c>
      <c r="G11" s="16">
        <v>3</v>
      </c>
      <c r="H11" s="16">
        <v>4</v>
      </c>
      <c r="I11" s="16">
        <v>5</v>
      </c>
    </row>
    <row r="12" spans="2:14" ht="17.25" customHeight="1" x14ac:dyDescent="0.25">
      <c r="C12" s="468" t="str">
        <f>+Probabilidad!B8</f>
        <v>MUY BAJA</v>
      </c>
      <c r="D12" s="489">
        <v>1</v>
      </c>
      <c r="E12" s="482">
        <v>11</v>
      </c>
      <c r="F12" s="484">
        <v>12</v>
      </c>
      <c r="G12" s="474">
        <v>13</v>
      </c>
      <c r="H12" s="462">
        <v>14</v>
      </c>
      <c r="I12" s="465">
        <v>15</v>
      </c>
    </row>
    <row r="13" spans="2:14" ht="17.25" customHeight="1" x14ac:dyDescent="0.25">
      <c r="C13" s="469"/>
      <c r="D13" s="469"/>
      <c r="E13" s="483"/>
      <c r="F13" s="485"/>
      <c r="G13" s="475"/>
      <c r="H13" s="463"/>
      <c r="I13" s="466"/>
      <c r="L13" s="461" t="s">
        <v>95</v>
      </c>
      <c r="M13" s="461"/>
      <c r="N13" s="461"/>
    </row>
    <row r="14" spans="2:14" ht="17.25" customHeight="1" x14ac:dyDescent="0.25">
      <c r="C14" s="470"/>
      <c r="D14" s="470"/>
      <c r="E14" s="483"/>
      <c r="F14" s="486"/>
      <c r="G14" s="476"/>
      <c r="H14" s="464"/>
      <c r="I14" s="467"/>
      <c r="L14" s="461"/>
      <c r="M14" s="461"/>
      <c r="N14" s="461"/>
    </row>
    <row r="15" spans="2:14" ht="17.25" customHeight="1" x14ac:dyDescent="0.25">
      <c r="C15" s="468" t="str">
        <f>+Probabilidad!B7</f>
        <v>BAJA</v>
      </c>
      <c r="D15" s="489">
        <v>2</v>
      </c>
      <c r="E15" s="477">
        <v>21</v>
      </c>
      <c r="F15" s="474">
        <v>22</v>
      </c>
      <c r="G15" s="474">
        <v>23</v>
      </c>
      <c r="H15" s="462">
        <v>24</v>
      </c>
      <c r="I15" s="465">
        <v>25</v>
      </c>
      <c r="L15" s="362" t="s">
        <v>98</v>
      </c>
      <c r="M15" s="362"/>
      <c r="N15" s="362"/>
    </row>
    <row r="16" spans="2:14" ht="17.25" customHeight="1" x14ac:dyDescent="0.25">
      <c r="C16" s="469"/>
      <c r="D16" s="469"/>
      <c r="E16" s="478"/>
      <c r="F16" s="475"/>
      <c r="G16" s="475"/>
      <c r="H16" s="463"/>
      <c r="I16" s="466"/>
      <c r="L16" s="362"/>
      <c r="M16" s="362"/>
      <c r="N16" s="362"/>
    </row>
    <row r="17" spans="3:14" ht="17.25" customHeight="1" x14ac:dyDescent="0.25">
      <c r="C17" s="470"/>
      <c r="D17" s="470"/>
      <c r="E17" s="479"/>
      <c r="F17" s="476"/>
      <c r="G17" s="476"/>
      <c r="H17" s="464"/>
      <c r="I17" s="467"/>
      <c r="L17" s="386" t="s">
        <v>100</v>
      </c>
      <c r="M17" s="386"/>
      <c r="N17" s="386"/>
    </row>
    <row r="18" spans="3:14" ht="17.25" customHeight="1" x14ac:dyDescent="0.25">
      <c r="C18" s="468" t="str">
        <f>+Probabilidad!B6</f>
        <v>MEDIA</v>
      </c>
      <c r="D18" s="489">
        <v>3</v>
      </c>
      <c r="E18" s="474">
        <v>31</v>
      </c>
      <c r="F18" s="474">
        <v>32</v>
      </c>
      <c r="G18" s="474">
        <v>33</v>
      </c>
      <c r="H18" s="462">
        <v>34</v>
      </c>
      <c r="I18" s="465">
        <v>35</v>
      </c>
      <c r="L18" s="386"/>
      <c r="M18" s="386"/>
      <c r="N18" s="386"/>
    </row>
    <row r="19" spans="3:14" ht="17.25" customHeight="1" x14ac:dyDescent="0.25">
      <c r="C19" s="469"/>
      <c r="D19" s="469"/>
      <c r="E19" s="475"/>
      <c r="F19" s="475"/>
      <c r="G19" s="475"/>
      <c r="H19" s="463"/>
      <c r="I19" s="466"/>
      <c r="L19" s="359" t="s">
        <v>102</v>
      </c>
      <c r="M19" s="359"/>
      <c r="N19" s="359"/>
    </row>
    <row r="20" spans="3:14" ht="17.25" customHeight="1" x14ac:dyDescent="0.25">
      <c r="C20" s="470"/>
      <c r="D20" s="470"/>
      <c r="E20" s="476"/>
      <c r="F20" s="476"/>
      <c r="G20" s="476"/>
      <c r="H20" s="464"/>
      <c r="I20" s="467"/>
      <c r="L20" s="359"/>
      <c r="M20" s="359"/>
      <c r="N20" s="359"/>
    </row>
    <row r="21" spans="3:14" ht="17.25" customHeight="1" x14ac:dyDescent="0.25">
      <c r="C21" s="468" t="str">
        <f>+Probabilidad!B5</f>
        <v>ALTA</v>
      </c>
      <c r="D21" s="489">
        <v>4</v>
      </c>
      <c r="E21" s="490">
        <v>41</v>
      </c>
      <c r="F21" s="474">
        <v>42</v>
      </c>
      <c r="G21" s="471">
        <v>43</v>
      </c>
      <c r="H21" s="462">
        <v>44</v>
      </c>
      <c r="I21" s="465">
        <v>45</v>
      </c>
      <c r="L21" s="361" t="s">
        <v>104</v>
      </c>
      <c r="M21" s="361"/>
      <c r="N21" s="361"/>
    </row>
    <row r="22" spans="3:14" ht="17.25" customHeight="1" x14ac:dyDescent="0.25">
      <c r="C22" s="469"/>
      <c r="D22" s="469"/>
      <c r="E22" s="491"/>
      <c r="F22" s="475"/>
      <c r="G22" s="472"/>
      <c r="H22" s="463"/>
      <c r="I22" s="466"/>
      <c r="L22" s="361"/>
      <c r="M22" s="361"/>
      <c r="N22" s="361"/>
    </row>
    <row r="23" spans="3:14" ht="17.25" customHeight="1" x14ac:dyDescent="0.25">
      <c r="C23" s="470"/>
      <c r="D23" s="470"/>
      <c r="E23" s="492"/>
      <c r="F23" s="476"/>
      <c r="G23" s="473"/>
      <c r="H23" s="464"/>
      <c r="I23" s="467"/>
    </row>
    <row r="24" spans="3:14" ht="17.25" customHeight="1" x14ac:dyDescent="0.25">
      <c r="C24" s="468" t="str">
        <f>+Probabilidad!B4</f>
        <v>MUY ALTA</v>
      </c>
      <c r="D24" s="489">
        <v>5</v>
      </c>
      <c r="E24" s="471">
        <v>51</v>
      </c>
      <c r="F24" s="471">
        <v>52</v>
      </c>
      <c r="G24" s="471">
        <v>53</v>
      </c>
      <c r="H24" s="462">
        <v>54</v>
      </c>
      <c r="I24" s="465">
        <v>55</v>
      </c>
    </row>
    <row r="25" spans="3:14" ht="17.25" customHeight="1" x14ac:dyDescent="0.25">
      <c r="C25" s="469"/>
      <c r="D25" s="469"/>
      <c r="E25" s="472"/>
      <c r="F25" s="472"/>
      <c r="G25" s="472"/>
      <c r="H25" s="463"/>
      <c r="I25" s="466"/>
    </row>
    <row r="26" spans="3:14" ht="17.25" customHeight="1" x14ac:dyDescent="0.25">
      <c r="C26" s="470"/>
      <c r="D26" s="470"/>
      <c r="E26" s="473"/>
      <c r="F26" s="473"/>
      <c r="G26" s="473"/>
      <c r="H26" s="464"/>
      <c r="I26" s="467"/>
    </row>
    <row r="28" spans="3:14" ht="77.25" customHeight="1" x14ac:dyDescent="0.25">
      <c r="C28" s="460" t="s">
        <v>410</v>
      </c>
      <c r="D28" s="460"/>
      <c r="E28" s="460"/>
      <c r="F28" s="460"/>
      <c r="G28" s="460"/>
      <c r="H28" s="460"/>
      <c r="I28" s="460"/>
    </row>
  </sheetData>
  <sheetProtection sheet="1" objects="1" scenarios="1"/>
  <mergeCells count="51">
    <mergeCell ref="I18:I20"/>
    <mergeCell ref="C21:C23"/>
    <mergeCell ref="D21:D23"/>
    <mergeCell ref="H15:H17"/>
    <mergeCell ref="I15:I17"/>
    <mergeCell ref="E18:E20"/>
    <mergeCell ref="F18:F20"/>
    <mergeCell ref="F21:F23"/>
    <mergeCell ref="G21:G23"/>
    <mergeCell ref="H21:H23"/>
    <mergeCell ref="I21:I23"/>
    <mergeCell ref="D24:D26"/>
    <mergeCell ref="E24:E26"/>
    <mergeCell ref="C15:C17"/>
    <mergeCell ref="D15:D17"/>
    <mergeCell ref="E21:E23"/>
    <mergeCell ref="C18:C20"/>
    <mergeCell ref="D18:D20"/>
    <mergeCell ref="C5:I5"/>
    <mergeCell ref="E12:E14"/>
    <mergeCell ref="F12:F14"/>
    <mergeCell ref="G12:G14"/>
    <mergeCell ref="H12:H14"/>
    <mergeCell ref="C7:I8"/>
    <mergeCell ref="C9:D9"/>
    <mergeCell ref="E9:I9"/>
    <mergeCell ref="C10:D11"/>
    <mergeCell ref="I12:I14"/>
    <mergeCell ref="C12:C14"/>
    <mergeCell ref="D12:D14"/>
    <mergeCell ref="I3:J3"/>
    <mergeCell ref="I2:J2"/>
    <mergeCell ref="E3:H3"/>
    <mergeCell ref="E2:H2"/>
    <mergeCell ref="B2:D3"/>
    <mergeCell ref="C28:I28"/>
    <mergeCell ref="L13:N14"/>
    <mergeCell ref="L15:N16"/>
    <mergeCell ref="L17:N18"/>
    <mergeCell ref="L19:N20"/>
    <mergeCell ref="L21:N22"/>
    <mergeCell ref="H18:H20"/>
    <mergeCell ref="I24:I26"/>
    <mergeCell ref="C24:C26"/>
    <mergeCell ref="F24:F26"/>
    <mergeCell ref="G24:G26"/>
    <mergeCell ref="G18:G20"/>
    <mergeCell ref="E15:E17"/>
    <mergeCell ref="F15:F17"/>
    <mergeCell ref="G15:G17"/>
    <mergeCell ref="H24:H2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2:W78"/>
  <sheetViews>
    <sheetView showGridLines="0" zoomScaleNormal="100" workbookViewId="0">
      <pane ySplit="4" topLeftCell="A5" activePane="bottomLeft" state="frozen"/>
      <selection activeCell="A5" sqref="A5"/>
      <selection pane="bottomLeft" activeCell="M5" sqref="M5"/>
    </sheetView>
  </sheetViews>
  <sheetFormatPr baseColWidth="10" defaultColWidth="11.42578125" defaultRowHeight="15" x14ac:dyDescent="0.25"/>
  <cols>
    <col min="1" max="1" width="7.28515625" style="1" customWidth="1"/>
    <col min="2" max="2" width="13.140625" style="6" bestFit="1" customWidth="1"/>
    <col min="3" max="3" width="14.7109375" style="6" bestFit="1" customWidth="1"/>
    <col min="4" max="4" width="11.42578125" style="64" customWidth="1"/>
    <col min="5" max="5" width="5.42578125" style="64" bestFit="1" customWidth="1"/>
    <col min="6" max="6" width="87.7109375" style="6" customWidth="1"/>
    <col min="7" max="7" width="2.42578125" style="1" customWidth="1"/>
    <col min="8" max="8" width="16.42578125" style="1" customWidth="1"/>
    <col min="9" max="9" width="28.140625" style="1" customWidth="1"/>
    <col min="10" max="10" width="26.42578125" style="1" customWidth="1"/>
    <col min="11" max="11" width="17.42578125" style="1" customWidth="1"/>
    <col min="12" max="13" width="17.140625" style="1" customWidth="1"/>
    <col min="14" max="14" width="14.85546875" style="1" customWidth="1"/>
    <col min="15" max="15" width="5.28515625" style="1" customWidth="1"/>
    <col min="16" max="16" width="16.28515625" style="1" customWidth="1"/>
    <col min="17" max="17" width="23.85546875" style="1" customWidth="1"/>
    <col min="18" max="18" width="25" style="1" customWidth="1"/>
    <col min="19" max="19" width="20.85546875" style="1" customWidth="1"/>
    <col min="20" max="20" width="17.7109375" style="1" customWidth="1"/>
    <col min="21" max="21" width="37.28515625" style="1" customWidth="1"/>
    <col min="22" max="22" width="6.7109375" style="1" customWidth="1"/>
    <col min="23" max="16384" width="11.42578125" style="1"/>
  </cols>
  <sheetData>
    <row r="2" spans="2:23" ht="24" customHeight="1" x14ac:dyDescent="0.25">
      <c r="B2" s="496" t="s">
        <v>411</v>
      </c>
      <c r="C2" s="493"/>
      <c r="D2" s="493"/>
      <c r="E2" s="493"/>
      <c r="F2" s="493"/>
      <c r="H2" s="493" t="s">
        <v>412</v>
      </c>
      <c r="I2" s="493"/>
      <c r="J2" s="493"/>
      <c r="K2" s="493"/>
      <c r="L2" s="493"/>
      <c r="M2" s="493"/>
      <c r="N2" s="493"/>
      <c r="P2" s="493" t="s">
        <v>413</v>
      </c>
      <c r="Q2" s="493"/>
      <c r="R2" s="493"/>
      <c r="S2" s="493"/>
      <c r="T2" s="493"/>
      <c r="U2" s="493"/>
    </row>
    <row r="3" spans="2:23" ht="15" customHeight="1" x14ac:dyDescent="0.25">
      <c r="B3" s="1"/>
      <c r="C3" s="1"/>
      <c r="D3" s="41"/>
      <c r="E3" s="1"/>
      <c r="F3" s="1"/>
      <c r="H3" s="64"/>
      <c r="I3" s="64"/>
      <c r="J3" s="64"/>
      <c r="K3" s="64"/>
      <c r="P3" s="494" t="s">
        <v>414</v>
      </c>
      <c r="Q3" s="494"/>
      <c r="R3" s="494"/>
      <c r="S3" s="494"/>
      <c r="T3" s="494"/>
      <c r="U3" s="494"/>
    </row>
    <row r="4" spans="2:23" ht="63" customHeight="1" x14ac:dyDescent="0.25">
      <c r="B4" s="413" t="s">
        <v>415</v>
      </c>
      <c r="C4" s="500"/>
      <c r="D4" s="500"/>
      <c r="E4" s="414"/>
      <c r="F4" s="174" t="s">
        <v>356</v>
      </c>
      <c r="H4" s="173" t="s">
        <v>416</v>
      </c>
      <c r="I4" s="173" t="s">
        <v>417</v>
      </c>
      <c r="J4" s="173" t="s">
        <v>220</v>
      </c>
      <c r="K4" s="173" t="s">
        <v>418</v>
      </c>
      <c r="L4" s="173" t="s">
        <v>419</v>
      </c>
      <c r="M4" s="173" t="s">
        <v>420</v>
      </c>
      <c r="N4" s="173" t="s">
        <v>421</v>
      </c>
      <c r="P4" s="173" t="s">
        <v>422</v>
      </c>
      <c r="Q4" s="173" t="s">
        <v>423</v>
      </c>
      <c r="R4" s="173" t="s">
        <v>58</v>
      </c>
      <c r="S4" s="173" t="s">
        <v>89</v>
      </c>
      <c r="T4" s="173" t="s">
        <v>59</v>
      </c>
      <c r="U4" s="173" t="s">
        <v>424</v>
      </c>
    </row>
    <row r="5" spans="2:23" ht="157.5" customHeight="1" x14ac:dyDescent="0.25">
      <c r="B5" s="427" t="s">
        <v>425</v>
      </c>
      <c r="C5" s="497" t="s">
        <v>426</v>
      </c>
      <c r="D5" s="79" t="s">
        <v>427</v>
      </c>
      <c r="E5" s="80">
        <v>0.25</v>
      </c>
      <c r="F5" s="3" t="s">
        <v>428</v>
      </c>
      <c r="H5" s="74" t="s">
        <v>429</v>
      </c>
      <c r="I5" s="146" t="s">
        <v>430</v>
      </c>
      <c r="J5" s="146" t="s">
        <v>431</v>
      </c>
      <c r="K5" s="498" t="s">
        <v>432</v>
      </c>
      <c r="L5" s="38">
        <f>+E5+E8</f>
        <v>0.5</v>
      </c>
      <c r="M5" s="38">
        <f>+E5+E9</f>
        <v>0.4</v>
      </c>
      <c r="N5" s="84" t="s">
        <v>433</v>
      </c>
      <c r="P5" s="81" t="s">
        <v>98</v>
      </c>
      <c r="Q5" s="82" t="s">
        <v>434</v>
      </c>
      <c r="R5" s="82"/>
      <c r="S5" s="83" t="s">
        <v>435</v>
      </c>
      <c r="T5" s="63" t="s">
        <v>436</v>
      </c>
      <c r="U5" s="63" t="s">
        <v>437</v>
      </c>
    </row>
    <row r="6" spans="2:23" ht="92.25" customHeight="1" x14ac:dyDescent="0.25">
      <c r="B6" s="427"/>
      <c r="C6" s="497"/>
      <c r="D6" s="79" t="s">
        <v>438</v>
      </c>
      <c r="E6" s="80">
        <v>0.15</v>
      </c>
      <c r="F6" s="3" t="s">
        <v>439</v>
      </c>
      <c r="H6" s="74" t="s">
        <v>440</v>
      </c>
      <c r="I6" s="147" t="s">
        <v>441</v>
      </c>
      <c r="J6" s="146" t="s">
        <v>442</v>
      </c>
      <c r="K6" s="499"/>
      <c r="L6" s="38">
        <f>+E6+E8</f>
        <v>0.4</v>
      </c>
      <c r="M6" s="38">
        <f>+E6+E9</f>
        <v>0.3</v>
      </c>
      <c r="N6" s="84" t="s">
        <v>433</v>
      </c>
      <c r="P6" s="85" t="s">
        <v>100</v>
      </c>
      <c r="Q6" s="63" t="s">
        <v>443</v>
      </c>
      <c r="R6" s="63"/>
      <c r="S6" s="83" t="s">
        <v>444</v>
      </c>
      <c r="T6" s="63" t="s">
        <v>445</v>
      </c>
      <c r="U6" s="63" t="s">
        <v>446</v>
      </c>
    </row>
    <row r="7" spans="2:23" ht="105" customHeight="1" x14ac:dyDescent="0.25">
      <c r="B7" s="427"/>
      <c r="C7" s="497"/>
      <c r="D7" s="79" t="s">
        <v>447</v>
      </c>
      <c r="E7" s="80">
        <v>0.1</v>
      </c>
      <c r="F7" s="3" t="s">
        <v>448</v>
      </c>
      <c r="H7" s="74" t="s">
        <v>449</v>
      </c>
      <c r="I7" s="147" t="s">
        <v>450</v>
      </c>
      <c r="J7" s="147" t="s">
        <v>451</v>
      </c>
      <c r="K7" s="79" t="s">
        <v>452</v>
      </c>
      <c r="L7" s="38">
        <f>+E7+E8</f>
        <v>0.35</v>
      </c>
      <c r="M7" s="38">
        <f>+E7+E9</f>
        <v>0.25</v>
      </c>
      <c r="N7" s="84" t="s">
        <v>453</v>
      </c>
      <c r="P7" s="86" t="s">
        <v>102</v>
      </c>
      <c r="Q7" s="176" t="s">
        <v>454</v>
      </c>
      <c r="R7" s="63"/>
      <c r="S7" s="83" t="s">
        <v>455</v>
      </c>
      <c r="T7" s="63" t="s">
        <v>456</v>
      </c>
      <c r="U7" s="63" t="s">
        <v>457</v>
      </c>
      <c r="W7" s="58"/>
    </row>
    <row r="8" spans="2:23" ht="108.75" customHeight="1" x14ac:dyDescent="0.25">
      <c r="B8" s="427"/>
      <c r="C8" s="497" t="s">
        <v>458</v>
      </c>
      <c r="D8" s="79" t="s">
        <v>459</v>
      </c>
      <c r="E8" s="80">
        <v>0.25</v>
      </c>
      <c r="F8" s="3" t="s">
        <v>460</v>
      </c>
      <c r="P8" s="87" t="s">
        <v>104</v>
      </c>
      <c r="Q8" s="177" t="s">
        <v>461</v>
      </c>
      <c r="R8" s="63"/>
      <c r="S8" s="83" t="s">
        <v>462</v>
      </c>
      <c r="T8" s="63" t="s">
        <v>105</v>
      </c>
      <c r="U8" s="63" t="s">
        <v>463</v>
      </c>
    </row>
    <row r="9" spans="2:23" ht="82.5" customHeight="1" x14ac:dyDescent="0.25">
      <c r="B9" s="427"/>
      <c r="C9" s="497"/>
      <c r="D9" s="79" t="s">
        <v>464</v>
      </c>
      <c r="E9" s="80">
        <v>0.15</v>
      </c>
      <c r="F9" s="3" t="s">
        <v>465</v>
      </c>
    </row>
    <row r="10" spans="2:23" ht="31.5" customHeight="1" x14ac:dyDescent="0.25">
      <c r="B10" s="427" t="s">
        <v>466</v>
      </c>
      <c r="C10" s="497" t="s">
        <v>467</v>
      </c>
      <c r="D10" s="226" t="s">
        <v>468</v>
      </c>
      <c r="E10" s="227"/>
      <c r="F10" s="88" t="s">
        <v>469</v>
      </c>
    </row>
    <row r="11" spans="2:23" ht="31.5" customHeight="1" x14ac:dyDescent="0.25">
      <c r="B11" s="427"/>
      <c r="C11" s="497"/>
      <c r="D11" s="226" t="s">
        <v>470</v>
      </c>
      <c r="E11" s="227"/>
      <c r="F11" s="88" t="s">
        <v>471</v>
      </c>
    </row>
    <row r="12" spans="2:23" ht="18" customHeight="1" x14ac:dyDescent="0.25">
      <c r="B12" s="427"/>
      <c r="C12" s="497" t="s">
        <v>472</v>
      </c>
      <c r="D12" s="226" t="s">
        <v>473</v>
      </c>
      <c r="E12" s="227"/>
      <c r="F12" s="88" t="s">
        <v>474</v>
      </c>
    </row>
    <row r="13" spans="2:23" ht="18" customHeight="1" x14ac:dyDescent="0.25">
      <c r="B13" s="427"/>
      <c r="C13" s="497"/>
      <c r="D13" s="226" t="s">
        <v>475</v>
      </c>
      <c r="E13" s="227"/>
      <c r="F13" s="88" t="s">
        <v>476</v>
      </c>
    </row>
    <row r="14" spans="2:23" ht="18" customHeight="1" x14ac:dyDescent="0.25">
      <c r="B14" s="427"/>
      <c r="C14" s="497"/>
      <c r="D14" s="226" t="s">
        <v>477</v>
      </c>
      <c r="E14" s="227"/>
      <c r="F14" s="88" t="s">
        <v>478</v>
      </c>
    </row>
    <row r="15" spans="2:23" ht="18" customHeight="1" x14ac:dyDescent="0.25">
      <c r="B15" s="427"/>
      <c r="C15" s="497"/>
      <c r="D15" s="226" t="s">
        <v>479</v>
      </c>
      <c r="E15" s="227"/>
      <c r="F15" s="88" t="s">
        <v>480</v>
      </c>
    </row>
    <row r="16" spans="2:23" ht="18" customHeight="1" x14ac:dyDescent="0.25">
      <c r="B16" s="427"/>
      <c r="C16" s="497"/>
      <c r="D16" s="226" t="s">
        <v>481</v>
      </c>
      <c r="E16" s="227"/>
      <c r="F16" s="88" t="s">
        <v>482</v>
      </c>
    </row>
    <row r="17" spans="2:15" ht="18" customHeight="1" x14ac:dyDescent="0.25">
      <c r="B17" s="427"/>
      <c r="C17" s="497"/>
      <c r="D17" s="226" t="s">
        <v>483</v>
      </c>
      <c r="E17" s="227"/>
      <c r="F17" s="88" t="s">
        <v>484</v>
      </c>
    </row>
    <row r="18" spans="2:15" ht="18" customHeight="1" x14ac:dyDescent="0.25">
      <c r="B18" s="427"/>
      <c r="C18" s="497"/>
      <c r="D18" s="226" t="s">
        <v>485</v>
      </c>
      <c r="E18" s="227"/>
      <c r="F18" s="88" t="s">
        <v>486</v>
      </c>
    </row>
    <row r="19" spans="2:15" ht="18" customHeight="1" x14ac:dyDescent="0.25">
      <c r="B19" s="427"/>
      <c r="C19" s="497"/>
      <c r="D19" s="226" t="s">
        <v>487</v>
      </c>
      <c r="E19" s="227"/>
      <c r="F19" s="88" t="s">
        <v>488</v>
      </c>
    </row>
    <row r="20" spans="2:15" ht="18" customHeight="1" x14ac:dyDescent="0.25">
      <c r="B20" s="427"/>
      <c r="C20" s="497"/>
      <c r="D20" s="226" t="s">
        <v>489</v>
      </c>
      <c r="E20" s="227"/>
      <c r="F20" s="88" t="s">
        <v>490</v>
      </c>
    </row>
    <row r="21" spans="2:15" ht="18" customHeight="1" x14ac:dyDescent="0.25">
      <c r="B21" s="427"/>
      <c r="C21" s="497"/>
      <c r="D21" s="226" t="s">
        <v>491</v>
      </c>
      <c r="E21" s="227"/>
      <c r="F21" s="88" t="s">
        <v>491</v>
      </c>
    </row>
    <row r="22" spans="2:15" x14ac:dyDescent="0.25">
      <c r="B22" s="427"/>
      <c r="C22" s="497" t="s">
        <v>492</v>
      </c>
      <c r="D22" s="226" t="s">
        <v>493</v>
      </c>
      <c r="E22" s="227"/>
      <c r="F22" s="88" t="s">
        <v>494</v>
      </c>
    </row>
    <row r="23" spans="2:15" x14ac:dyDescent="0.25">
      <c r="B23" s="427"/>
      <c r="C23" s="497"/>
      <c r="D23" s="226" t="s">
        <v>495</v>
      </c>
      <c r="E23" s="227"/>
      <c r="F23" s="88" t="s">
        <v>496</v>
      </c>
    </row>
    <row r="24" spans="2:15" ht="42" customHeight="1" x14ac:dyDescent="0.25">
      <c r="B24" s="495" t="s">
        <v>497</v>
      </c>
      <c r="C24" s="495"/>
      <c r="D24" s="495"/>
      <c r="E24" s="495"/>
      <c r="F24" s="495"/>
    </row>
    <row r="26" spans="2:15" ht="35.25" customHeight="1" x14ac:dyDescent="0.25">
      <c r="B26" s="1"/>
      <c r="C26" s="1"/>
      <c r="D26" s="41"/>
      <c r="E26" s="1"/>
      <c r="F26" s="1"/>
    </row>
    <row r="27" spans="2:15" ht="36.75" customHeight="1" x14ac:dyDescent="0.25">
      <c r="B27" s="1"/>
      <c r="C27" s="1"/>
      <c r="D27" s="41"/>
      <c r="E27" s="1"/>
      <c r="F27" s="1"/>
    </row>
    <row r="28" spans="2:15" ht="49.5" customHeight="1" x14ac:dyDescent="0.25">
      <c r="B28" s="1"/>
      <c r="C28" s="1"/>
      <c r="D28" s="41"/>
      <c r="E28" s="1"/>
      <c r="F28" s="1"/>
    </row>
    <row r="29" spans="2:15" ht="54" customHeight="1" x14ac:dyDescent="0.25">
      <c r="B29" s="1"/>
      <c r="C29" s="1"/>
      <c r="D29" s="41"/>
      <c r="E29" s="1"/>
      <c r="F29" s="1"/>
    </row>
    <row r="30" spans="2:15" ht="58.5" customHeight="1" x14ac:dyDescent="0.25">
      <c r="B30" s="1"/>
      <c r="C30" s="1"/>
      <c r="D30" s="41"/>
      <c r="E30" s="1"/>
      <c r="F30" s="1"/>
    </row>
    <row r="31" spans="2:15" s="64" customFormat="1" x14ac:dyDescent="0.25">
      <c r="B31" s="6"/>
      <c r="G31" s="1"/>
      <c r="H31" s="1"/>
      <c r="I31" s="1"/>
      <c r="J31" s="1"/>
      <c r="K31" s="1"/>
      <c r="L31" s="1"/>
      <c r="M31" s="1"/>
      <c r="N31" s="1"/>
      <c r="O31" s="1"/>
    </row>
    <row r="78" spans="2:15" s="64" customFormat="1" x14ac:dyDescent="0.25">
      <c r="B78" s="6"/>
      <c r="C78" s="6"/>
      <c r="F78" s="6"/>
      <c r="G78" s="1"/>
      <c r="H78" s="1"/>
      <c r="I78" s="1"/>
      <c r="J78" s="1"/>
      <c r="K78" s="1"/>
      <c r="L78" s="1"/>
      <c r="M78" s="1"/>
      <c r="N78" s="1"/>
      <c r="O78" s="1"/>
    </row>
  </sheetData>
  <mergeCells count="28">
    <mergeCell ref="D12:E12"/>
    <mergeCell ref="D13:E13"/>
    <mergeCell ref="D14:E14"/>
    <mergeCell ref="D15:E15"/>
    <mergeCell ref="H2:N2"/>
    <mergeCell ref="K5:K6"/>
    <mergeCell ref="B4:E4"/>
    <mergeCell ref="P2:U2"/>
    <mergeCell ref="P3:U3"/>
    <mergeCell ref="B24:F24"/>
    <mergeCell ref="B2:F2"/>
    <mergeCell ref="B5:B9"/>
    <mergeCell ref="C5:C7"/>
    <mergeCell ref="C8:C9"/>
    <mergeCell ref="B10:B23"/>
    <mergeCell ref="C10:C11"/>
    <mergeCell ref="C12:C21"/>
    <mergeCell ref="C22:C23"/>
    <mergeCell ref="D10:E10"/>
    <mergeCell ref="D11:E11"/>
    <mergeCell ref="D21:E21"/>
    <mergeCell ref="D22:E22"/>
    <mergeCell ref="D23:E23"/>
    <mergeCell ref="D16:E16"/>
    <mergeCell ref="D17:E17"/>
    <mergeCell ref="D18:E18"/>
    <mergeCell ref="D19:E19"/>
    <mergeCell ref="D20:E20"/>
  </mergeCells>
  <conditionalFormatting sqref="S5:S8">
    <cfRule type="duplicateValues" dxfId="0" priority="1"/>
  </conditionalFormatting>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5"/>
  </sheetPr>
  <dimension ref="A1:P282"/>
  <sheetViews>
    <sheetView topLeftCell="A163" workbookViewId="0">
      <selection activeCell="A63" sqref="A63"/>
    </sheetView>
  </sheetViews>
  <sheetFormatPr baseColWidth="10" defaultColWidth="54.5703125" defaultRowHeight="12.75" x14ac:dyDescent="0.2"/>
  <cols>
    <col min="1" max="1" width="51.140625" style="10" bestFit="1" customWidth="1"/>
    <col min="2" max="2" width="98.42578125" style="10" customWidth="1"/>
    <col min="3" max="3" width="13.140625" style="10" customWidth="1"/>
    <col min="4" max="4" width="4.7109375" style="10" customWidth="1"/>
    <col min="5" max="5" width="18.85546875" style="10" bestFit="1" customWidth="1"/>
    <col min="6" max="16384" width="54.5703125" style="10"/>
  </cols>
  <sheetData>
    <row r="1" spans="1:6" ht="21" customHeight="1" x14ac:dyDescent="0.2">
      <c r="A1" s="45" t="s">
        <v>498</v>
      </c>
      <c r="B1" s="45" t="s">
        <v>499</v>
      </c>
      <c r="C1" s="46"/>
      <c r="E1" s="11" t="s">
        <v>500</v>
      </c>
      <c r="F1" s="148">
        <v>45436</v>
      </c>
    </row>
    <row r="2" spans="1:6" ht="45" customHeight="1" x14ac:dyDescent="0.2">
      <c r="A2" s="47" t="s">
        <v>501</v>
      </c>
      <c r="B2" s="48" t="s">
        <v>502</v>
      </c>
      <c r="C2" s="508" t="s">
        <v>503</v>
      </c>
    </row>
    <row r="3" spans="1:6" ht="45" customHeight="1" x14ac:dyDescent="0.2">
      <c r="A3" s="47" t="s">
        <v>504</v>
      </c>
      <c r="B3" s="48" t="s">
        <v>505</v>
      </c>
      <c r="C3" s="509"/>
    </row>
    <row r="4" spans="1:6" ht="45" customHeight="1" x14ac:dyDescent="0.2">
      <c r="A4" s="47" t="s">
        <v>506</v>
      </c>
      <c r="B4" s="48" t="s">
        <v>507</v>
      </c>
      <c r="C4" s="509"/>
    </row>
    <row r="5" spans="1:6" ht="45" customHeight="1" x14ac:dyDescent="0.2">
      <c r="A5" s="47" t="s">
        <v>508</v>
      </c>
      <c r="B5" s="48" t="s">
        <v>509</v>
      </c>
      <c r="C5" s="510"/>
    </row>
    <row r="6" spans="1:6" ht="69" customHeight="1" x14ac:dyDescent="0.2">
      <c r="A6" s="47" t="s">
        <v>510</v>
      </c>
      <c r="B6" s="48" t="s">
        <v>511</v>
      </c>
      <c r="C6" s="504" t="s">
        <v>512</v>
      </c>
      <c r="F6" s="40"/>
    </row>
    <row r="7" spans="1:6" ht="34.5" customHeight="1" x14ac:dyDescent="0.2">
      <c r="A7" s="47" t="s">
        <v>513</v>
      </c>
      <c r="B7" s="48" t="s">
        <v>514</v>
      </c>
      <c r="C7" s="505"/>
      <c r="F7" s="40"/>
    </row>
    <row r="8" spans="1:6" ht="34.5" customHeight="1" x14ac:dyDescent="0.2">
      <c r="A8" s="47" t="s">
        <v>515</v>
      </c>
      <c r="B8" s="48" t="s">
        <v>516</v>
      </c>
      <c r="C8" s="505"/>
      <c r="F8" s="40"/>
    </row>
    <row r="9" spans="1:6" ht="41.25" customHeight="1" x14ac:dyDescent="0.2">
      <c r="A9" s="47" t="s">
        <v>517</v>
      </c>
      <c r="B9" s="48" t="s">
        <v>518</v>
      </c>
      <c r="C9" s="505"/>
      <c r="F9" s="40"/>
    </row>
    <row r="10" spans="1:6" ht="34.5" customHeight="1" x14ac:dyDescent="0.2">
      <c r="A10" s="47" t="s">
        <v>519</v>
      </c>
      <c r="B10" s="48" t="s">
        <v>520</v>
      </c>
      <c r="C10" s="506"/>
      <c r="F10" s="40"/>
    </row>
    <row r="11" spans="1:6" ht="29.25" customHeight="1" x14ac:dyDescent="0.2">
      <c r="A11" s="47" t="s">
        <v>521</v>
      </c>
      <c r="B11" s="48" t="s">
        <v>522</v>
      </c>
      <c r="C11" s="501" t="s">
        <v>523</v>
      </c>
      <c r="F11" s="40"/>
    </row>
    <row r="12" spans="1:6" ht="29.25" customHeight="1" x14ac:dyDescent="0.2">
      <c r="A12" s="47" t="s">
        <v>524</v>
      </c>
      <c r="B12" s="48" t="s">
        <v>525</v>
      </c>
      <c r="C12" s="502"/>
      <c r="F12" s="40"/>
    </row>
    <row r="13" spans="1:6" ht="29.25" customHeight="1" x14ac:dyDescent="0.2">
      <c r="A13" s="47" t="s">
        <v>526</v>
      </c>
      <c r="B13" s="48" t="s">
        <v>527</v>
      </c>
      <c r="C13" s="502"/>
      <c r="F13" s="40"/>
    </row>
    <row r="14" spans="1:6" ht="29.25" customHeight="1" x14ac:dyDescent="0.2">
      <c r="A14" s="47" t="s">
        <v>528</v>
      </c>
      <c r="B14" s="48" t="s">
        <v>529</v>
      </c>
      <c r="C14" s="502"/>
      <c r="F14" s="40"/>
    </row>
    <row r="15" spans="1:6" ht="29.25" customHeight="1" x14ac:dyDescent="0.2">
      <c r="A15" s="47" t="s">
        <v>530</v>
      </c>
      <c r="B15" s="48" t="s">
        <v>531</v>
      </c>
      <c r="C15" s="502"/>
      <c r="F15" s="40"/>
    </row>
    <row r="16" spans="1:6" ht="29.25" customHeight="1" x14ac:dyDescent="0.2">
      <c r="A16" s="47" t="s">
        <v>532</v>
      </c>
      <c r="B16" s="48" t="s">
        <v>533</v>
      </c>
      <c r="C16" s="502"/>
      <c r="F16" s="40"/>
    </row>
    <row r="17" spans="1:6" ht="51" x14ac:dyDescent="0.2">
      <c r="A17" s="47" t="s">
        <v>534</v>
      </c>
      <c r="B17" s="48" t="s">
        <v>535</v>
      </c>
      <c r="C17" s="503"/>
      <c r="F17" s="40"/>
    </row>
    <row r="18" spans="1:6" ht="25.5" customHeight="1" x14ac:dyDescent="0.2">
      <c r="A18" s="47" t="s">
        <v>536</v>
      </c>
      <c r="B18" s="48" t="s">
        <v>537</v>
      </c>
      <c r="C18" s="507" t="s">
        <v>538</v>
      </c>
      <c r="F18" s="40"/>
    </row>
    <row r="19" spans="1:6" ht="38.25" x14ac:dyDescent="0.2">
      <c r="A19" s="47" t="s">
        <v>539</v>
      </c>
      <c r="B19" s="49" t="s">
        <v>540</v>
      </c>
      <c r="C19" s="507"/>
      <c r="F19" s="40"/>
    </row>
    <row r="20" spans="1:6" ht="25.5" customHeight="1" x14ac:dyDescent="0.2">
      <c r="A20" s="47" t="s">
        <v>541</v>
      </c>
      <c r="B20" s="49" t="s">
        <v>542</v>
      </c>
      <c r="C20" s="507"/>
      <c r="F20" s="40"/>
    </row>
    <row r="21" spans="1:6" ht="38.25" x14ac:dyDescent="0.2">
      <c r="A21" s="50" t="s">
        <v>543</v>
      </c>
      <c r="B21" s="49" t="s">
        <v>544</v>
      </c>
      <c r="C21" s="507"/>
      <c r="F21" s="40"/>
    </row>
    <row r="22" spans="1:6" ht="30" customHeight="1" x14ac:dyDescent="0.2">
      <c r="A22" s="50" t="s">
        <v>545</v>
      </c>
      <c r="B22" s="49" t="s">
        <v>546</v>
      </c>
      <c r="C22" s="507"/>
      <c r="F22" s="40"/>
    </row>
    <row r="23" spans="1:6" ht="25.5" x14ac:dyDescent="0.2">
      <c r="A23" s="50" t="s">
        <v>547</v>
      </c>
      <c r="B23" s="48" t="s">
        <v>548</v>
      </c>
      <c r="C23" s="507"/>
      <c r="F23" s="40"/>
    </row>
    <row r="24" spans="1:6" ht="38.25" x14ac:dyDescent="0.2">
      <c r="A24" s="47" t="s">
        <v>549</v>
      </c>
      <c r="B24" s="48" t="s">
        <v>550</v>
      </c>
      <c r="C24" s="507"/>
    </row>
    <row r="25" spans="1:6" ht="30" customHeight="1" x14ac:dyDescent="0.2">
      <c r="A25" s="47" t="s">
        <v>551</v>
      </c>
      <c r="B25" s="48" t="s">
        <v>552</v>
      </c>
      <c r="C25" s="507"/>
    </row>
    <row r="26" spans="1:6" ht="30" customHeight="1" x14ac:dyDescent="0.2">
      <c r="A26" s="47" t="s">
        <v>553</v>
      </c>
      <c r="B26" s="48" t="s">
        <v>554</v>
      </c>
      <c r="C26" s="507"/>
    </row>
    <row r="27" spans="1:6" ht="30" customHeight="1" x14ac:dyDescent="0.2">
      <c r="A27" s="47" t="s">
        <v>555</v>
      </c>
      <c r="B27" s="48" t="s">
        <v>556</v>
      </c>
      <c r="C27" s="507"/>
    </row>
    <row r="28" spans="1:6" ht="30" customHeight="1" x14ac:dyDescent="0.2">
      <c r="A28" s="47" t="s">
        <v>557</v>
      </c>
      <c r="B28" s="48" t="s">
        <v>558</v>
      </c>
      <c r="C28" s="507"/>
    </row>
    <row r="29" spans="1:6" ht="30.75" customHeight="1" x14ac:dyDescent="0.2">
      <c r="A29" s="47" t="s">
        <v>559</v>
      </c>
      <c r="B29" s="48" t="s">
        <v>560</v>
      </c>
      <c r="C29" s="507"/>
    </row>
    <row r="30" spans="1:6" ht="30.75" customHeight="1" x14ac:dyDescent="0.2">
      <c r="A30" s="47" t="s">
        <v>561</v>
      </c>
      <c r="B30" s="48" t="s">
        <v>562</v>
      </c>
      <c r="C30" s="507"/>
    </row>
    <row r="31" spans="1:6" ht="30.75" customHeight="1" x14ac:dyDescent="0.2">
      <c r="A31" s="47" t="s">
        <v>563</v>
      </c>
      <c r="B31" s="48" t="s">
        <v>564</v>
      </c>
      <c r="C31" s="507"/>
    </row>
    <row r="32" spans="1:6" ht="30.75" customHeight="1" x14ac:dyDescent="0.2">
      <c r="A32" s="47" t="s">
        <v>565</v>
      </c>
      <c r="B32" s="48" t="s">
        <v>566</v>
      </c>
      <c r="C32" s="507"/>
    </row>
    <row r="33" spans="1:3" ht="30.75" customHeight="1" x14ac:dyDescent="0.2">
      <c r="A33" s="47" t="s">
        <v>567</v>
      </c>
      <c r="B33" s="48" t="s">
        <v>568</v>
      </c>
      <c r="C33" s="507"/>
    </row>
    <row r="34" spans="1:3" ht="30.75" customHeight="1" x14ac:dyDescent="0.2">
      <c r="A34" s="47" t="s">
        <v>569</v>
      </c>
      <c r="B34" s="48" t="s">
        <v>570</v>
      </c>
      <c r="C34" s="507"/>
    </row>
    <row r="35" spans="1:3" ht="38.25" x14ac:dyDescent="0.2">
      <c r="A35" s="47" t="s">
        <v>571</v>
      </c>
      <c r="B35" s="48" t="s">
        <v>572</v>
      </c>
      <c r="C35" s="507"/>
    </row>
    <row r="36" spans="1:3" ht="25.5" x14ac:dyDescent="0.2">
      <c r="A36" s="47" t="s">
        <v>573</v>
      </c>
      <c r="B36" s="48" t="s">
        <v>574</v>
      </c>
      <c r="C36" s="507"/>
    </row>
    <row r="37" spans="1:3" ht="25.5" x14ac:dyDescent="0.2">
      <c r="A37" s="47" t="s">
        <v>575</v>
      </c>
      <c r="B37" s="48" t="s">
        <v>576</v>
      </c>
      <c r="C37" s="507"/>
    </row>
    <row r="38" spans="1:3" ht="25.5" x14ac:dyDescent="0.2">
      <c r="A38" s="47" t="s">
        <v>577</v>
      </c>
      <c r="B38" s="48" t="s">
        <v>578</v>
      </c>
      <c r="C38" s="507"/>
    </row>
    <row r="39" spans="1:3" ht="43.5" customHeight="1" x14ac:dyDescent="0.2">
      <c r="A39" s="47" t="s">
        <v>579</v>
      </c>
      <c r="B39" s="48" t="s">
        <v>580</v>
      </c>
      <c r="C39" s="507"/>
    </row>
    <row r="40" spans="1:3" ht="51" x14ac:dyDescent="0.2">
      <c r="A40" s="47" t="s">
        <v>581</v>
      </c>
      <c r="B40" s="48" t="s">
        <v>582</v>
      </c>
      <c r="C40" s="507"/>
    </row>
    <row r="41" spans="1:3" ht="30.75" customHeight="1" x14ac:dyDescent="0.2">
      <c r="A41" s="47" t="s">
        <v>583</v>
      </c>
      <c r="B41" s="48" t="s">
        <v>584</v>
      </c>
      <c r="C41" s="507"/>
    </row>
    <row r="42" spans="1:3" ht="29.25" customHeight="1" x14ac:dyDescent="0.2">
      <c r="A42" s="47" t="s">
        <v>585</v>
      </c>
      <c r="B42" s="48" t="s">
        <v>586</v>
      </c>
      <c r="C42" s="507"/>
    </row>
    <row r="43" spans="1:3" ht="29.25" customHeight="1" x14ac:dyDescent="0.2">
      <c r="A43" s="47" t="s">
        <v>587</v>
      </c>
      <c r="B43" s="48" t="s">
        <v>588</v>
      </c>
      <c r="C43" s="507"/>
    </row>
    <row r="44" spans="1:3" ht="29.25" customHeight="1" x14ac:dyDescent="0.2">
      <c r="A44" s="47" t="s">
        <v>589</v>
      </c>
      <c r="B44" s="48" t="s">
        <v>590</v>
      </c>
      <c r="C44" s="507"/>
    </row>
    <row r="45" spans="1:3" ht="29.25" customHeight="1" x14ac:dyDescent="0.2">
      <c r="A45" s="47" t="s">
        <v>591</v>
      </c>
      <c r="B45" s="48" t="s">
        <v>592</v>
      </c>
      <c r="C45" s="507"/>
    </row>
    <row r="46" spans="1:3" ht="32.25" customHeight="1" x14ac:dyDescent="0.2">
      <c r="A46" s="47" t="s">
        <v>593</v>
      </c>
      <c r="B46" s="48" t="s">
        <v>594</v>
      </c>
      <c r="C46" s="507"/>
    </row>
    <row r="47" spans="1:3" ht="25.5" customHeight="1" x14ac:dyDescent="0.2">
      <c r="A47" s="47" t="s">
        <v>595</v>
      </c>
      <c r="B47" s="48" t="s">
        <v>596</v>
      </c>
      <c r="C47" s="507"/>
    </row>
    <row r="48" spans="1:3" ht="31.5" customHeight="1" x14ac:dyDescent="0.2">
      <c r="A48" s="47" t="s">
        <v>597</v>
      </c>
      <c r="B48" s="48" t="s">
        <v>598</v>
      </c>
      <c r="C48" s="507"/>
    </row>
    <row r="49" spans="1:5" ht="28.5" customHeight="1" x14ac:dyDescent="0.2">
      <c r="A49" s="47" t="s">
        <v>599</v>
      </c>
      <c r="B49" s="48" t="s">
        <v>600</v>
      </c>
      <c r="C49" s="507"/>
    </row>
    <row r="50" spans="1:5" ht="38.25" x14ac:dyDescent="0.2">
      <c r="A50" s="47" t="s">
        <v>601</v>
      </c>
      <c r="B50" s="48" t="s">
        <v>602</v>
      </c>
      <c r="C50" s="507"/>
    </row>
    <row r="51" spans="1:5" ht="38.25" x14ac:dyDescent="0.2">
      <c r="A51" s="47" t="s">
        <v>603</v>
      </c>
      <c r="B51" s="48" t="s">
        <v>604</v>
      </c>
      <c r="C51" s="507"/>
    </row>
    <row r="52" spans="1:5" ht="25.5" x14ac:dyDescent="0.2">
      <c r="A52" s="47" t="s">
        <v>605</v>
      </c>
      <c r="B52" s="48" t="s">
        <v>606</v>
      </c>
      <c r="C52" s="507"/>
    </row>
    <row r="53" spans="1:5" ht="25.5" x14ac:dyDescent="0.2">
      <c r="A53" s="47" t="s">
        <v>607</v>
      </c>
      <c r="B53" s="48" t="s">
        <v>608</v>
      </c>
      <c r="C53" s="507"/>
    </row>
    <row r="54" spans="1:5" ht="25.5" x14ac:dyDescent="0.2">
      <c r="A54" s="47" t="s">
        <v>609</v>
      </c>
      <c r="B54" s="48" t="s">
        <v>610</v>
      </c>
      <c r="C54" s="507"/>
    </row>
    <row r="55" spans="1:5" ht="38.25" x14ac:dyDescent="0.2">
      <c r="A55" s="47" t="s">
        <v>611</v>
      </c>
      <c r="B55" s="48" t="s">
        <v>612</v>
      </c>
      <c r="C55" s="507"/>
    </row>
    <row r="56" spans="1:5" ht="25.5" x14ac:dyDescent="0.2">
      <c r="A56" s="47" t="s">
        <v>613</v>
      </c>
      <c r="B56" s="48" t="s">
        <v>614</v>
      </c>
      <c r="C56" s="507"/>
    </row>
    <row r="57" spans="1:5" ht="25.5" x14ac:dyDescent="0.2">
      <c r="A57" s="47" t="s">
        <v>615</v>
      </c>
      <c r="B57" s="48" t="s">
        <v>616</v>
      </c>
      <c r="C57" s="507"/>
    </row>
    <row r="58" spans="1:5" ht="25.5" x14ac:dyDescent="0.2">
      <c r="A58" s="47" t="s">
        <v>617</v>
      </c>
      <c r="B58" s="48" t="s">
        <v>618</v>
      </c>
      <c r="C58" s="507"/>
    </row>
    <row r="59" spans="1:5" ht="25.5" x14ac:dyDescent="0.2">
      <c r="A59" s="47" t="s">
        <v>619</v>
      </c>
      <c r="B59" s="48" t="s">
        <v>620</v>
      </c>
      <c r="C59" s="507"/>
    </row>
    <row r="60" spans="1:5" ht="38.25" x14ac:dyDescent="0.2">
      <c r="A60" s="47" t="s">
        <v>621</v>
      </c>
      <c r="B60" s="48" t="s">
        <v>622</v>
      </c>
      <c r="C60" s="507"/>
    </row>
    <row r="61" spans="1:5" ht="38.25" x14ac:dyDescent="0.2">
      <c r="A61" s="47" t="s">
        <v>623</v>
      </c>
      <c r="B61" s="48" t="s">
        <v>624</v>
      </c>
      <c r="C61" s="507"/>
    </row>
    <row r="62" spans="1:5" ht="25.5" x14ac:dyDescent="0.2">
      <c r="A62" s="47" t="s">
        <v>625</v>
      </c>
      <c r="B62" s="48" t="s">
        <v>626</v>
      </c>
      <c r="C62" s="507"/>
    </row>
    <row r="63" spans="1:5" ht="38.25" x14ac:dyDescent="0.2">
      <c r="A63" s="47" t="s">
        <v>627</v>
      </c>
      <c r="B63" s="48" t="s">
        <v>628</v>
      </c>
      <c r="C63" s="507"/>
    </row>
    <row r="64" spans="1:5" ht="45.75" customHeight="1" x14ac:dyDescent="0.25">
      <c r="A64" s="47" t="s">
        <v>629</v>
      </c>
      <c r="B64" s="48" t="s">
        <v>630</v>
      </c>
      <c r="C64" s="507"/>
      <c r="E64" s="1"/>
    </row>
    <row r="65" spans="1:3" ht="26.25" customHeight="1" x14ac:dyDescent="0.2">
      <c r="A65" s="47" t="s">
        <v>631</v>
      </c>
      <c r="B65" s="48" t="s">
        <v>632</v>
      </c>
      <c r="C65" s="507"/>
    </row>
    <row r="66" spans="1:3" ht="51" x14ac:dyDescent="0.2">
      <c r="A66" s="47" t="s">
        <v>633</v>
      </c>
      <c r="B66" s="48" t="s">
        <v>634</v>
      </c>
      <c r="C66" s="507"/>
    </row>
    <row r="67" spans="1:3" ht="38.25" x14ac:dyDescent="0.2">
      <c r="A67" s="47" t="s">
        <v>635</v>
      </c>
      <c r="B67" s="48" t="s">
        <v>636</v>
      </c>
      <c r="C67" s="507"/>
    </row>
    <row r="68" spans="1:3" ht="31.5" customHeight="1" x14ac:dyDescent="0.2">
      <c r="A68" s="47" t="s">
        <v>637</v>
      </c>
      <c r="B68" s="48" t="s">
        <v>638</v>
      </c>
      <c r="C68" s="507"/>
    </row>
    <row r="69" spans="1:3" ht="25.5" x14ac:dyDescent="0.2">
      <c r="A69" s="47" t="s">
        <v>639</v>
      </c>
      <c r="B69" s="48" t="s">
        <v>640</v>
      </c>
      <c r="C69" s="507"/>
    </row>
    <row r="70" spans="1:3" ht="24" customHeight="1" x14ac:dyDescent="0.2">
      <c r="A70" s="47" t="s">
        <v>641</v>
      </c>
      <c r="B70" s="48" t="s">
        <v>642</v>
      </c>
      <c r="C70" s="507"/>
    </row>
    <row r="71" spans="1:3" ht="25.5" x14ac:dyDescent="0.2">
      <c r="A71" s="47" t="s">
        <v>643</v>
      </c>
      <c r="B71" s="48" t="s">
        <v>644</v>
      </c>
      <c r="C71" s="507"/>
    </row>
    <row r="72" spans="1:3" ht="38.25" x14ac:dyDescent="0.2">
      <c r="A72" s="47" t="s">
        <v>645</v>
      </c>
      <c r="B72" s="48" t="s">
        <v>646</v>
      </c>
      <c r="C72" s="507"/>
    </row>
    <row r="73" spans="1:3" ht="29.25" customHeight="1" x14ac:dyDescent="0.2">
      <c r="A73" s="47" t="s">
        <v>647</v>
      </c>
      <c r="B73" s="48" t="s">
        <v>648</v>
      </c>
      <c r="C73" s="507"/>
    </row>
    <row r="74" spans="1:3" ht="25.5" x14ac:dyDescent="0.2">
      <c r="A74" s="47" t="s">
        <v>649</v>
      </c>
      <c r="B74" s="48" t="s">
        <v>650</v>
      </c>
      <c r="C74" s="507"/>
    </row>
    <row r="75" spans="1:3" ht="25.5" x14ac:dyDescent="0.2">
      <c r="A75" s="47" t="s">
        <v>651</v>
      </c>
      <c r="B75" s="48" t="s">
        <v>652</v>
      </c>
      <c r="C75" s="507"/>
    </row>
    <row r="76" spans="1:3" ht="25.5" x14ac:dyDescent="0.2">
      <c r="A76" s="47" t="s">
        <v>653</v>
      </c>
      <c r="B76" s="48" t="s">
        <v>654</v>
      </c>
      <c r="C76" s="507"/>
    </row>
    <row r="77" spans="1:3" ht="27" customHeight="1" x14ac:dyDescent="0.2">
      <c r="A77" s="47" t="s">
        <v>655</v>
      </c>
      <c r="B77" s="48" t="s">
        <v>656</v>
      </c>
      <c r="C77" s="507"/>
    </row>
    <row r="78" spans="1:3" ht="36.75" customHeight="1" x14ac:dyDescent="0.2">
      <c r="A78" s="47" t="s">
        <v>657</v>
      </c>
      <c r="B78" s="48" t="s">
        <v>658</v>
      </c>
      <c r="C78" s="507"/>
    </row>
    <row r="79" spans="1:3" ht="41.25" customHeight="1" x14ac:dyDescent="0.2">
      <c r="A79" s="47" t="s">
        <v>659</v>
      </c>
      <c r="B79" s="48" t="s">
        <v>660</v>
      </c>
      <c r="C79" s="507"/>
    </row>
    <row r="80" spans="1:3" ht="36.75" customHeight="1" x14ac:dyDescent="0.2">
      <c r="A80" s="47" t="s">
        <v>661</v>
      </c>
      <c r="B80" s="48" t="s">
        <v>662</v>
      </c>
      <c r="C80" s="507"/>
    </row>
    <row r="81" spans="1:3" ht="42" customHeight="1" x14ac:dyDescent="0.2">
      <c r="A81" s="47" t="s">
        <v>663</v>
      </c>
      <c r="B81" s="48" t="s">
        <v>664</v>
      </c>
      <c r="C81" s="507"/>
    </row>
    <row r="82" spans="1:3" ht="42" customHeight="1" x14ac:dyDescent="0.2">
      <c r="A82" s="47" t="s">
        <v>665</v>
      </c>
      <c r="B82" s="48" t="s">
        <v>666</v>
      </c>
      <c r="C82" s="507"/>
    </row>
    <row r="83" spans="1:3" ht="42" customHeight="1" x14ac:dyDescent="0.2">
      <c r="A83" s="47" t="s">
        <v>667</v>
      </c>
      <c r="B83" s="48"/>
      <c r="C83" s="507"/>
    </row>
    <row r="84" spans="1:3" ht="42" customHeight="1" x14ac:dyDescent="0.2">
      <c r="A84" s="47" t="s">
        <v>668</v>
      </c>
      <c r="B84" s="48" t="s">
        <v>669</v>
      </c>
      <c r="C84" s="507"/>
    </row>
    <row r="85" spans="1:3" ht="42" customHeight="1" x14ac:dyDescent="0.2">
      <c r="A85" s="47" t="s">
        <v>670</v>
      </c>
      <c r="B85" s="48" t="s">
        <v>671</v>
      </c>
      <c r="C85" s="507"/>
    </row>
    <row r="86" spans="1:3" ht="42" customHeight="1" x14ac:dyDescent="0.2">
      <c r="A86" s="47" t="s">
        <v>672</v>
      </c>
      <c r="B86" s="48" t="s">
        <v>673</v>
      </c>
      <c r="C86" s="507"/>
    </row>
    <row r="87" spans="1:3" ht="42" customHeight="1" x14ac:dyDescent="0.2">
      <c r="A87" s="47" t="s">
        <v>674</v>
      </c>
      <c r="B87" s="48" t="s">
        <v>675</v>
      </c>
      <c r="C87" s="507"/>
    </row>
    <row r="88" spans="1:3" ht="42" customHeight="1" x14ac:dyDescent="0.2">
      <c r="A88" s="47" t="s">
        <v>676</v>
      </c>
      <c r="B88" s="48"/>
      <c r="C88" s="507"/>
    </row>
    <row r="89" spans="1:3" ht="42" customHeight="1" x14ac:dyDescent="0.2">
      <c r="A89" s="47" t="s">
        <v>677</v>
      </c>
      <c r="B89" s="48" t="s">
        <v>678</v>
      </c>
      <c r="C89" s="507"/>
    </row>
    <row r="90" spans="1:3" ht="46.5" customHeight="1" x14ac:dyDescent="0.2">
      <c r="A90" s="50" t="s">
        <v>679</v>
      </c>
      <c r="B90" s="48" t="s">
        <v>680</v>
      </c>
    </row>
    <row r="92" spans="1:3" x14ac:dyDescent="0.2">
      <c r="A92" s="27" t="s">
        <v>681</v>
      </c>
    </row>
    <row r="93" spans="1:3" x14ac:dyDescent="0.2">
      <c r="A93" s="27" t="s">
        <v>682</v>
      </c>
    </row>
    <row r="94" spans="1:3" x14ac:dyDescent="0.2">
      <c r="A94" s="27" t="s">
        <v>683</v>
      </c>
    </row>
    <row r="95" spans="1:3" x14ac:dyDescent="0.2">
      <c r="A95" s="27" t="s">
        <v>684</v>
      </c>
    </row>
    <row r="96" spans="1:3" x14ac:dyDescent="0.2">
      <c r="A96" s="27" t="s">
        <v>685</v>
      </c>
    </row>
    <row r="97" spans="1:1" x14ac:dyDescent="0.2">
      <c r="A97" s="27" t="s">
        <v>686</v>
      </c>
    </row>
    <row r="98" spans="1:1" x14ac:dyDescent="0.2">
      <c r="A98" s="27" t="s">
        <v>687</v>
      </c>
    </row>
    <row r="99" spans="1:1" x14ac:dyDescent="0.2">
      <c r="A99" s="27" t="s">
        <v>688</v>
      </c>
    </row>
    <row r="100" spans="1:1" x14ac:dyDescent="0.2">
      <c r="A100" s="27" t="s">
        <v>689</v>
      </c>
    </row>
    <row r="101" spans="1:1" x14ac:dyDescent="0.2">
      <c r="A101" s="27" t="s">
        <v>690</v>
      </c>
    </row>
    <row r="102" spans="1:1" x14ac:dyDescent="0.2">
      <c r="A102" s="27" t="s">
        <v>691</v>
      </c>
    </row>
    <row r="103" spans="1:1" x14ac:dyDescent="0.2">
      <c r="A103" s="27" t="s">
        <v>692</v>
      </c>
    </row>
    <row r="104" spans="1:1" x14ac:dyDescent="0.2">
      <c r="A104" s="27" t="s">
        <v>693</v>
      </c>
    </row>
    <row r="105" spans="1:1" x14ac:dyDescent="0.2">
      <c r="A105" s="27" t="s">
        <v>694</v>
      </c>
    </row>
    <row r="106" spans="1:1" x14ac:dyDescent="0.2">
      <c r="A106" s="27" t="s">
        <v>695</v>
      </c>
    </row>
    <row r="107" spans="1:1" x14ac:dyDescent="0.2">
      <c r="A107" s="27" t="s">
        <v>696</v>
      </c>
    </row>
    <row r="108" spans="1:1" x14ac:dyDescent="0.2">
      <c r="A108" s="27" t="s">
        <v>697</v>
      </c>
    </row>
    <row r="109" spans="1:1" x14ac:dyDescent="0.2">
      <c r="A109" s="27" t="s">
        <v>698</v>
      </c>
    </row>
    <row r="110" spans="1:1" x14ac:dyDescent="0.2">
      <c r="A110" s="27" t="s">
        <v>699</v>
      </c>
    </row>
    <row r="111" spans="1:1" x14ac:dyDescent="0.2">
      <c r="A111" s="27" t="s">
        <v>700</v>
      </c>
    </row>
    <row r="112" spans="1:1" x14ac:dyDescent="0.2">
      <c r="A112" s="27" t="s">
        <v>701</v>
      </c>
    </row>
    <row r="113" spans="1:1" x14ac:dyDescent="0.2">
      <c r="A113" s="27" t="s">
        <v>702</v>
      </c>
    </row>
    <row r="114" spans="1:1" x14ac:dyDescent="0.2">
      <c r="A114" s="27" t="s">
        <v>703</v>
      </c>
    </row>
    <row r="115" spans="1:1" x14ac:dyDescent="0.2">
      <c r="A115" s="27" t="s">
        <v>704</v>
      </c>
    </row>
    <row r="116" spans="1:1" x14ac:dyDescent="0.2">
      <c r="A116" s="27" t="s">
        <v>705</v>
      </c>
    </row>
    <row r="117" spans="1:1" x14ac:dyDescent="0.2">
      <c r="A117" s="27" t="s">
        <v>706</v>
      </c>
    </row>
    <row r="118" spans="1:1" x14ac:dyDescent="0.2">
      <c r="A118" s="27" t="s">
        <v>707</v>
      </c>
    </row>
    <row r="119" spans="1:1" x14ac:dyDescent="0.2">
      <c r="A119" s="27" t="s">
        <v>708</v>
      </c>
    </row>
    <row r="120" spans="1:1" x14ac:dyDescent="0.2">
      <c r="A120" s="27" t="s">
        <v>709</v>
      </c>
    </row>
    <row r="121" spans="1:1" x14ac:dyDescent="0.2">
      <c r="A121" s="27" t="s">
        <v>710</v>
      </c>
    </row>
    <row r="122" spans="1:1" x14ac:dyDescent="0.2">
      <c r="A122" s="27" t="s">
        <v>711</v>
      </c>
    </row>
    <row r="123" spans="1:1" x14ac:dyDescent="0.2">
      <c r="A123" s="27" t="s">
        <v>712</v>
      </c>
    </row>
    <row r="124" spans="1:1" x14ac:dyDescent="0.2">
      <c r="A124" s="27" t="s">
        <v>713</v>
      </c>
    </row>
    <row r="125" spans="1:1" x14ac:dyDescent="0.2">
      <c r="A125" s="27" t="s">
        <v>714</v>
      </c>
    </row>
    <row r="126" spans="1:1" x14ac:dyDescent="0.2">
      <c r="A126" s="27" t="s">
        <v>715</v>
      </c>
    </row>
    <row r="127" spans="1:1" x14ac:dyDescent="0.2">
      <c r="A127" s="27" t="s">
        <v>716</v>
      </c>
    </row>
    <row r="128" spans="1:1" x14ac:dyDescent="0.2">
      <c r="A128" s="27" t="s">
        <v>717</v>
      </c>
    </row>
    <row r="129" spans="1:1" x14ac:dyDescent="0.2">
      <c r="A129" s="27" t="s">
        <v>718</v>
      </c>
    </row>
    <row r="130" spans="1:1" x14ac:dyDescent="0.2">
      <c r="A130" s="27" t="s">
        <v>719</v>
      </c>
    </row>
    <row r="131" spans="1:1" x14ac:dyDescent="0.2">
      <c r="A131" s="27" t="s">
        <v>720</v>
      </c>
    </row>
    <row r="132" spans="1:1" x14ac:dyDescent="0.2">
      <c r="A132" s="27" t="s">
        <v>721</v>
      </c>
    </row>
    <row r="133" spans="1:1" x14ac:dyDescent="0.2">
      <c r="A133" s="27" t="s">
        <v>722</v>
      </c>
    </row>
    <row r="134" spans="1:1" x14ac:dyDescent="0.2">
      <c r="A134" s="27" t="s">
        <v>723</v>
      </c>
    </row>
    <row r="135" spans="1:1" x14ac:dyDescent="0.2">
      <c r="A135" s="27" t="s">
        <v>724</v>
      </c>
    </row>
    <row r="136" spans="1:1" x14ac:dyDescent="0.2">
      <c r="A136" s="27" t="s">
        <v>725</v>
      </c>
    </row>
    <row r="137" spans="1:1" x14ac:dyDescent="0.2">
      <c r="A137" s="27" t="s">
        <v>726</v>
      </c>
    </row>
    <row r="138" spans="1:1" x14ac:dyDescent="0.2">
      <c r="A138" s="27" t="s">
        <v>727</v>
      </c>
    </row>
    <row r="139" spans="1:1" x14ac:dyDescent="0.2">
      <c r="A139" s="27" t="s">
        <v>728</v>
      </c>
    </row>
    <row r="140" spans="1:1" x14ac:dyDescent="0.2">
      <c r="A140" s="27" t="s">
        <v>729</v>
      </c>
    </row>
    <row r="141" spans="1:1" x14ac:dyDescent="0.2">
      <c r="A141" s="27" t="s">
        <v>730</v>
      </c>
    </row>
    <row r="142" spans="1:1" x14ac:dyDescent="0.2">
      <c r="A142" s="27" t="s">
        <v>731</v>
      </c>
    </row>
    <row r="143" spans="1:1" x14ac:dyDescent="0.2">
      <c r="A143" s="27" t="s">
        <v>732</v>
      </c>
    </row>
    <row r="144" spans="1:1" x14ac:dyDescent="0.2">
      <c r="A144" s="27" t="s">
        <v>733</v>
      </c>
    </row>
    <row r="145" spans="1:1" x14ac:dyDescent="0.2">
      <c r="A145" s="27" t="s">
        <v>734</v>
      </c>
    </row>
    <row r="146" spans="1:1" x14ac:dyDescent="0.2">
      <c r="A146" s="27" t="s">
        <v>735</v>
      </c>
    </row>
    <row r="147" spans="1:1" x14ac:dyDescent="0.2">
      <c r="A147" s="27" t="s">
        <v>736</v>
      </c>
    </row>
    <row r="148" spans="1:1" x14ac:dyDescent="0.2">
      <c r="A148" s="27" t="s">
        <v>737</v>
      </c>
    </row>
    <row r="149" spans="1:1" x14ac:dyDescent="0.2">
      <c r="A149" s="27" t="s">
        <v>738</v>
      </c>
    </row>
    <row r="150" spans="1:1" x14ac:dyDescent="0.2">
      <c r="A150" s="27" t="s">
        <v>739</v>
      </c>
    </row>
    <row r="151" spans="1:1" x14ac:dyDescent="0.2">
      <c r="A151" s="27" t="s">
        <v>740</v>
      </c>
    </row>
    <row r="152" spans="1:1" x14ac:dyDescent="0.2">
      <c r="A152" s="27" t="s">
        <v>741</v>
      </c>
    </row>
    <row r="153" spans="1:1" x14ac:dyDescent="0.2">
      <c r="A153" s="27" t="s">
        <v>742</v>
      </c>
    </row>
    <row r="154" spans="1:1" x14ac:dyDescent="0.2">
      <c r="A154" s="27" t="s">
        <v>743</v>
      </c>
    </row>
    <row r="155" spans="1:1" x14ac:dyDescent="0.2">
      <c r="A155" s="27" t="s">
        <v>744</v>
      </c>
    </row>
    <row r="156" spans="1:1" x14ac:dyDescent="0.2">
      <c r="A156" s="27" t="s">
        <v>745</v>
      </c>
    </row>
    <row r="157" spans="1:1" x14ac:dyDescent="0.2">
      <c r="A157" s="27" t="s">
        <v>746</v>
      </c>
    </row>
    <row r="158" spans="1:1" x14ac:dyDescent="0.2">
      <c r="A158" s="27" t="s">
        <v>747</v>
      </c>
    </row>
    <row r="159" spans="1:1" x14ac:dyDescent="0.2">
      <c r="A159" s="27" t="s">
        <v>748</v>
      </c>
    </row>
    <row r="160" spans="1:1" x14ac:dyDescent="0.2">
      <c r="A160" s="27" t="s">
        <v>749</v>
      </c>
    </row>
    <row r="161" spans="1:1" x14ac:dyDescent="0.2">
      <c r="A161" s="27" t="s">
        <v>750</v>
      </c>
    </row>
    <row r="165" spans="1:1" x14ac:dyDescent="0.2">
      <c r="A165" s="27" t="s">
        <v>751</v>
      </c>
    </row>
    <row r="166" spans="1:1" x14ac:dyDescent="0.2">
      <c r="A166" s="27" t="s">
        <v>752</v>
      </c>
    </row>
    <row r="167" spans="1:1" x14ac:dyDescent="0.2">
      <c r="A167" s="27" t="s">
        <v>753</v>
      </c>
    </row>
    <row r="168" spans="1:1" x14ac:dyDescent="0.2">
      <c r="A168" s="27" t="s">
        <v>754</v>
      </c>
    </row>
    <row r="169" spans="1:1" x14ac:dyDescent="0.2">
      <c r="A169" s="27" t="s">
        <v>755</v>
      </c>
    </row>
    <row r="171" spans="1:1" x14ac:dyDescent="0.2">
      <c r="A171" s="26" t="s">
        <v>756</v>
      </c>
    </row>
    <row r="172" spans="1:1" x14ac:dyDescent="0.2">
      <c r="A172" s="26" t="s">
        <v>757</v>
      </c>
    </row>
    <row r="174" spans="1:1" x14ac:dyDescent="0.2">
      <c r="A174" s="10" t="s">
        <v>758</v>
      </c>
    </row>
    <row r="175" spans="1:1" x14ac:dyDescent="0.2">
      <c r="A175" s="10" t="s">
        <v>759</v>
      </c>
    </row>
    <row r="176" spans="1:1" x14ac:dyDescent="0.2">
      <c r="A176" s="10" t="s">
        <v>760</v>
      </c>
    </row>
    <row r="177" spans="1:1" x14ac:dyDescent="0.2">
      <c r="A177" s="10" t="s">
        <v>761</v>
      </c>
    </row>
    <row r="178" spans="1:1" x14ac:dyDescent="0.2">
      <c r="A178" s="10" t="s">
        <v>762</v>
      </c>
    </row>
    <row r="179" spans="1:1" x14ac:dyDescent="0.2">
      <c r="A179" s="10" t="s">
        <v>763</v>
      </c>
    </row>
    <row r="180" spans="1:1" x14ac:dyDescent="0.2">
      <c r="A180" s="10" t="s">
        <v>764</v>
      </c>
    </row>
    <row r="181" spans="1:1" x14ac:dyDescent="0.2">
      <c r="A181" s="10" t="s">
        <v>765</v>
      </c>
    </row>
    <row r="182" spans="1:1" x14ac:dyDescent="0.2">
      <c r="A182" s="10" t="s">
        <v>766</v>
      </c>
    </row>
    <row r="183" spans="1:1" x14ac:dyDescent="0.2">
      <c r="A183" s="10" t="s">
        <v>767</v>
      </c>
    </row>
    <row r="184" spans="1:1" x14ac:dyDescent="0.2">
      <c r="A184" s="10" t="s">
        <v>768</v>
      </c>
    </row>
    <row r="185" spans="1:1" x14ac:dyDescent="0.2">
      <c r="A185" s="10" t="s">
        <v>769</v>
      </c>
    </row>
    <row r="186" spans="1:1" x14ac:dyDescent="0.2">
      <c r="A186" s="10" t="s">
        <v>770</v>
      </c>
    </row>
    <row r="187" spans="1:1" x14ac:dyDescent="0.2">
      <c r="A187" s="10" t="s">
        <v>771</v>
      </c>
    </row>
    <row r="188" spans="1:1" x14ac:dyDescent="0.2">
      <c r="A188" s="10" t="s">
        <v>772</v>
      </c>
    </row>
    <row r="189" spans="1:1" x14ac:dyDescent="0.2">
      <c r="A189" s="10" t="s">
        <v>773</v>
      </c>
    </row>
    <row r="190" spans="1:1" x14ac:dyDescent="0.2">
      <c r="A190" s="10" t="s">
        <v>774</v>
      </c>
    </row>
    <row r="191" spans="1:1" x14ac:dyDescent="0.2">
      <c r="A191" s="10" t="s">
        <v>775</v>
      </c>
    </row>
    <row r="192" spans="1:1" x14ac:dyDescent="0.2">
      <c r="A192" s="10" t="s">
        <v>776</v>
      </c>
    </row>
    <row r="193" spans="1:1" x14ac:dyDescent="0.2">
      <c r="A193" s="10" t="s">
        <v>777</v>
      </c>
    </row>
    <row r="194" spans="1:1" x14ac:dyDescent="0.2">
      <c r="A194" s="10" t="s">
        <v>778</v>
      </c>
    </row>
    <row r="195" spans="1:1" x14ac:dyDescent="0.2">
      <c r="A195" s="10" t="s">
        <v>779</v>
      </c>
    </row>
    <row r="196" spans="1:1" x14ac:dyDescent="0.2">
      <c r="A196" s="10" t="s">
        <v>780</v>
      </c>
    </row>
    <row r="197" spans="1:1" x14ac:dyDescent="0.2">
      <c r="A197" s="10" t="s">
        <v>781</v>
      </c>
    </row>
    <row r="198" spans="1:1" x14ac:dyDescent="0.2">
      <c r="A198" s="10" t="s">
        <v>782</v>
      </c>
    </row>
    <row r="199" spans="1:1" x14ac:dyDescent="0.2">
      <c r="A199" s="10" t="s">
        <v>783</v>
      </c>
    </row>
    <row r="200" spans="1:1" x14ac:dyDescent="0.2">
      <c r="A200" s="10" t="s">
        <v>784</v>
      </c>
    </row>
    <row r="201" spans="1:1" x14ac:dyDescent="0.2">
      <c r="A201" s="10" t="s">
        <v>785</v>
      </c>
    </row>
    <row r="202" spans="1:1" x14ac:dyDescent="0.2">
      <c r="A202" s="10" t="s">
        <v>786</v>
      </c>
    </row>
    <row r="203" spans="1:1" x14ac:dyDescent="0.2">
      <c r="A203" s="10" t="s">
        <v>787</v>
      </c>
    </row>
    <row r="204" spans="1:1" x14ac:dyDescent="0.2">
      <c r="A204" s="10" t="s">
        <v>788</v>
      </c>
    </row>
    <row r="205" spans="1:1" x14ac:dyDescent="0.2">
      <c r="A205" s="10" t="s">
        <v>789</v>
      </c>
    </row>
    <row r="206" spans="1:1" x14ac:dyDescent="0.2">
      <c r="A206" s="10" t="s">
        <v>790</v>
      </c>
    </row>
    <row r="207" spans="1:1" x14ac:dyDescent="0.2">
      <c r="A207" s="10" t="s">
        <v>791</v>
      </c>
    </row>
    <row r="208" spans="1:1" x14ac:dyDescent="0.2">
      <c r="A208" s="10" t="s">
        <v>792</v>
      </c>
    </row>
    <row r="209" spans="1:1" x14ac:dyDescent="0.2">
      <c r="A209" s="10" t="s">
        <v>793</v>
      </c>
    </row>
    <row r="210" spans="1:1" x14ac:dyDescent="0.2">
      <c r="A210" s="10" t="s">
        <v>794</v>
      </c>
    </row>
    <row r="211" spans="1:1" x14ac:dyDescent="0.2">
      <c r="A211" s="10" t="s">
        <v>795</v>
      </c>
    </row>
    <row r="212" spans="1:1" x14ac:dyDescent="0.2">
      <c r="A212" s="10" t="s">
        <v>796</v>
      </c>
    </row>
    <row r="213" spans="1:1" x14ac:dyDescent="0.2">
      <c r="A213" s="10" t="s">
        <v>797</v>
      </c>
    </row>
    <row r="214" spans="1:1" x14ac:dyDescent="0.2">
      <c r="A214" s="10" t="s">
        <v>798</v>
      </c>
    </row>
    <row r="215" spans="1:1" x14ac:dyDescent="0.2">
      <c r="A215" s="10" t="s">
        <v>799</v>
      </c>
    </row>
    <row r="216" spans="1:1" x14ac:dyDescent="0.2">
      <c r="A216" s="10" t="s">
        <v>800</v>
      </c>
    </row>
    <row r="217" spans="1:1" x14ac:dyDescent="0.2">
      <c r="A217" s="10" t="s">
        <v>801</v>
      </c>
    </row>
    <row r="218" spans="1:1" x14ac:dyDescent="0.2">
      <c r="A218" s="10" t="s">
        <v>802</v>
      </c>
    </row>
    <row r="219" spans="1:1" x14ac:dyDescent="0.2">
      <c r="A219" s="10" t="s">
        <v>803</v>
      </c>
    </row>
    <row r="220" spans="1:1" x14ac:dyDescent="0.2">
      <c r="A220" s="10" t="s">
        <v>804</v>
      </c>
    </row>
    <row r="221" spans="1:1" x14ac:dyDescent="0.2">
      <c r="A221" s="10" t="s">
        <v>805</v>
      </c>
    </row>
    <row r="222" spans="1:1" x14ac:dyDescent="0.2">
      <c r="A222" s="10" t="s">
        <v>806</v>
      </c>
    </row>
    <row r="223" spans="1:1" x14ac:dyDescent="0.2">
      <c r="A223" s="10" t="s">
        <v>807</v>
      </c>
    </row>
    <row r="224" spans="1:1" x14ac:dyDescent="0.2">
      <c r="A224" s="10" t="s">
        <v>808</v>
      </c>
    </row>
    <row r="225" spans="1:1" x14ac:dyDescent="0.2">
      <c r="A225" s="10" t="s">
        <v>809</v>
      </c>
    </row>
    <row r="226" spans="1:1" x14ac:dyDescent="0.2">
      <c r="A226" s="10" t="s">
        <v>810</v>
      </c>
    </row>
    <row r="227" spans="1:1" x14ac:dyDescent="0.2">
      <c r="A227" s="10" t="s">
        <v>811</v>
      </c>
    </row>
    <row r="228" spans="1:1" x14ac:dyDescent="0.2">
      <c r="A228" s="10" t="s">
        <v>812</v>
      </c>
    </row>
    <row r="229" spans="1:1" x14ac:dyDescent="0.2">
      <c r="A229" s="10" t="s">
        <v>813</v>
      </c>
    </row>
    <row r="230" spans="1:1" x14ac:dyDescent="0.2">
      <c r="A230" s="10" t="s">
        <v>814</v>
      </c>
    </row>
    <row r="231" spans="1:1" x14ac:dyDescent="0.2">
      <c r="A231" s="10" t="s">
        <v>815</v>
      </c>
    </row>
    <row r="232" spans="1:1" x14ac:dyDescent="0.2">
      <c r="A232" s="10" t="s">
        <v>816</v>
      </c>
    </row>
    <row r="233" spans="1:1" x14ac:dyDescent="0.2">
      <c r="A233" s="10" t="s">
        <v>817</v>
      </c>
    </row>
    <row r="234" spans="1:1" x14ac:dyDescent="0.2">
      <c r="A234" s="10" t="s">
        <v>818</v>
      </c>
    </row>
    <row r="235" spans="1:1" x14ac:dyDescent="0.2">
      <c r="A235" s="10" t="s">
        <v>819</v>
      </c>
    </row>
    <row r="236" spans="1:1" x14ac:dyDescent="0.2">
      <c r="A236" s="10" t="s">
        <v>820</v>
      </c>
    </row>
    <row r="237" spans="1:1" x14ac:dyDescent="0.2">
      <c r="A237" s="10" t="s">
        <v>821</v>
      </c>
    </row>
    <row r="238" spans="1:1" x14ac:dyDescent="0.2">
      <c r="A238" s="10" t="s">
        <v>822</v>
      </c>
    </row>
    <row r="239" spans="1:1" x14ac:dyDescent="0.2">
      <c r="A239" s="10" t="s">
        <v>823</v>
      </c>
    </row>
    <row r="240" spans="1:1" x14ac:dyDescent="0.2">
      <c r="A240" s="10" t="s">
        <v>824</v>
      </c>
    </row>
    <row r="241" spans="1:1" x14ac:dyDescent="0.2">
      <c r="A241" s="10" t="s">
        <v>825</v>
      </c>
    </row>
    <row r="242" spans="1:1" x14ac:dyDescent="0.2">
      <c r="A242" s="10" t="s">
        <v>826</v>
      </c>
    </row>
    <row r="243" spans="1:1" x14ac:dyDescent="0.2">
      <c r="A243" s="10" t="s">
        <v>827</v>
      </c>
    </row>
    <row r="244" spans="1:1" x14ac:dyDescent="0.2">
      <c r="A244" s="10" t="s">
        <v>828</v>
      </c>
    </row>
    <row r="245" spans="1:1" x14ac:dyDescent="0.2">
      <c r="A245" s="10" t="s">
        <v>829</v>
      </c>
    </row>
    <row r="246" spans="1:1" x14ac:dyDescent="0.2">
      <c r="A246" s="10" t="s">
        <v>830</v>
      </c>
    </row>
    <row r="247" spans="1:1" x14ac:dyDescent="0.2">
      <c r="A247" s="10" t="s">
        <v>831</v>
      </c>
    </row>
    <row r="248" spans="1:1" x14ac:dyDescent="0.2">
      <c r="A248" s="10" t="s">
        <v>832</v>
      </c>
    </row>
    <row r="249" spans="1:1" x14ac:dyDescent="0.2">
      <c r="A249" s="10" t="s">
        <v>833</v>
      </c>
    </row>
    <row r="250" spans="1:1" x14ac:dyDescent="0.2">
      <c r="A250" s="10" t="s">
        <v>834</v>
      </c>
    </row>
    <row r="251" spans="1:1" x14ac:dyDescent="0.2">
      <c r="A251" s="10" t="s">
        <v>835</v>
      </c>
    </row>
    <row r="252" spans="1:1" x14ac:dyDescent="0.2">
      <c r="A252" s="10" t="s">
        <v>836</v>
      </c>
    </row>
    <row r="253" spans="1:1" x14ac:dyDescent="0.2">
      <c r="A253" s="10" t="s">
        <v>837</v>
      </c>
    </row>
    <row r="254" spans="1:1" x14ac:dyDescent="0.2">
      <c r="A254" s="10" t="s">
        <v>838</v>
      </c>
    </row>
    <row r="255" spans="1:1" x14ac:dyDescent="0.2">
      <c r="A255" s="10" t="s">
        <v>839</v>
      </c>
    </row>
    <row r="256" spans="1:1" x14ac:dyDescent="0.2">
      <c r="A256" s="10" t="s">
        <v>840</v>
      </c>
    </row>
    <row r="257" spans="1:16" x14ac:dyDescent="0.2">
      <c r="A257" s="10" t="s">
        <v>841</v>
      </c>
    </row>
    <row r="258" spans="1:16" x14ac:dyDescent="0.2">
      <c r="A258" s="10" t="s">
        <v>842</v>
      </c>
    </row>
    <row r="259" spans="1:16" x14ac:dyDescent="0.2">
      <c r="A259" s="10" t="s">
        <v>843</v>
      </c>
    </row>
    <row r="260" spans="1:16" x14ac:dyDescent="0.2">
      <c r="A260" s="10" t="s">
        <v>844</v>
      </c>
    </row>
    <row r="261" spans="1:16" x14ac:dyDescent="0.2">
      <c r="A261" s="10" t="s">
        <v>845</v>
      </c>
    </row>
    <row r="262" spans="1:16" x14ac:dyDescent="0.2">
      <c r="A262" s="10" t="s">
        <v>846</v>
      </c>
    </row>
    <row r="263" spans="1:16" x14ac:dyDescent="0.2">
      <c r="A263" s="10" t="s">
        <v>847</v>
      </c>
    </row>
    <row r="266" spans="1:16" ht="15" x14ac:dyDescent="0.2">
      <c r="C266" s="153"/>
      <c r="D266" s="153"/>
      <c r="I266" s="153"/>
      <c r="J266" s="153"/>
      <c r="L266" s="153"/>
      <c r="M266" s="153"/>
      <c r="O266" s="154"/>
      <c r="P266" s="154"/>
    </row>
    <row r="268" spans="1:16" ht="15" x14ac:dyDescent="0.2">
      <c r="A268" s="152" t="s">
        <v>381</v>
      </c>
      <c r="B268" s="36">
        <v>5</v>
      </c>
    </row>
    <row r="269" spans="1:16" ht="15" x14ac:dyDescent="0.2">
      <c r="A269" s="152" t="s">
        <v>93</v>
      </c>
      <c r="B269" s="36">
        <v>4</v>
      </c>
    </row>
    <row r="270" spans="1:16" ht="15" x14ac:dyDescent="0.2">
      <c r="A270" s="152" t="s">
        <v>92</v>
      </c>
      <c r="B270" s="36">
        <v>3</v>
      </c>
    </row>
    <row r="271" spans="1:16" ht="15" x14ac:dyDescent="0.2">
      <c r="A271" s="152" t="s">
        <v>91</v>
      </c>
      <c r="B271" s="36">
        <v>2</v>
      </c>
      <c r="C271" s="153"/>
      <c r="D271" s="153"/>
    </row>
    <row r="272" spans="1:16" ht="15" x14ac:dyDescent="0.2">
      <c r="A272" s="154" t="s">
        <v>90</v>
      </c>
      <c r="B272" s="36">
        <v>1</v>
      </c>
    </row>
    <row r="276" spans="1:1" x14ac:dyDescent="0.2">
      <c r="A276" s="10" t="s">
        <v>848</v>
      </c>
    </row>
    <row r="277" spans="1:1" x14ac:dyDescent="0.2">
      <c r="A277" s="10" t="s">
        <v>849</v>
      </c>
    </row>
    <row r="278" spans="1:1" x14ac:dyDescent="0.2">
      <c r="A278" s="10" t="s">
        <v>850</v>
      </c>
    </row>
    <row r="279" spans="1:1" x14ac:dyDescent="0.2">
      <c r="A279" s="10" t="s">
        <v>851</v>
      </c>
    </row>
    <row r="280" spans="1:1" x14ac:dyDescent="0.2">
      <c r="A280" s="10" t="s">
        <v>852</v>
      </c>
    </row>
    <row r="281" spans="1:1" x14ac:dyDescent="0.2">
      <c r="A281" s="10" t="s">
        <v>853</v>
      </c>
    </row>
    <row r="282" spans="1:1" x14ac:dyDescent="0.2">
      <c r="A282" s="10" t="s">
        <v>854</v>
      </c>
    </row>
  </sheetData>
  <mergeCells count="4">
    <mergeCell ref="C11:C17"/>
    <mergeCell ref="C6:C10"/>
    <mergeCell ref="C18:C89"/>
    <mergeCell ref="C2: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5"/>
  </sheetPr>
  <dimension ref="A2:X78"/>
  <sheetViews>
    <sheetView showGridLines="0" topLeftCell="C48" zoomScale="90" zoomScaleNormal="90" workbookViewId="0">
      <selection activeCell="C54" sqref="C54:E78"/>
    </sheetView>
  </sheetViews>
  <sheetFormatPr baseColWidth="10" defaultColWidth="11.42578125" defaultRowHeight="15.75" x14ac:dyDescent="0.25"/>
  <cols>
    <col min="1" max="1" width="19.7109375" style="18" customWidth="1"/>
    <col min="2" max="2" width="4.140625" style="12" customWidth="1"/>
    <col min="3" max="3" width="24.28515625" style="18" customWidth="1"/>
    <col min="4" max="4" width="32.5703125" style="18" customWidth="1"/>
    <col min="5" max="5" width="30" style="13" bestFit="1" customWidth="1"/>
    <col min="6" max="6" width="60.140625" style="13" bestFit="1" customWidth="1"/>
    <col min="7" max="7" width="24.28515625" style="13" customWidth="1"/>
    <col min="8" max="12" width="11.42578125" style="13"/>
    <col min="13" max="13" width="16.5703125" style="13" customWidth="1"/>
    <col min="14" max="16384" width="11.42578125" style="13"/>
  </cols>
  <sheetData>
    <row r="2" spans="1:24" ht="15.75" customHeight="1" x14ac:dyDescent="0.25">
      <c r="A2" s="511" t="s">
        <v>855</v>
      </c>
      <c r="B2" s="375"/>
      <c r="C2" s="375"/>
      <c r="D2" s="375"/>
      <c r="E2" s="375"/>
      <c r="F2" s="375"/>
      <c r="G2" s="375"/>
      <c r="H2" s="375"/>
      <c r="I2" s="375"/>
      <c r="J2" s="375"/>
      <c r="K2" s="375"/>
      <c r="L2" s="375"/>
      <c r="M2" s="375"/>
      <c r="N2" s="375"/>
    </row>
    <row r="3" spans="1:24" x14ac:dyDescent="0.25">
      <c r="A3" s="511"/>
      <c r="B3" s="375"/>
      <c r="C3" s="375"/>
      <c r="D3" s="375"/>
      <c r="E3" s="375"/>
      <c r="F3" s="375"/>
      <c r="G3" s="375"/>
      <c r="H3" s="375"/>
      <c r="I3" s="375"/>
      <c r="J3" s="375"/>
      <c r="K3" s="375"/>
      <c r="L3" s="375"/>
      <c r="M3" s="375"/>
      <c r="N3" s="375"/>
    </row>
    <row r="4" spans="1:24" x14ac:dyDescent="0.25">
      <c r="A4" s="19"/>
      <c r="B4" s="14"/>
      <c r="C4" s="19"/>
      <c r="D4" s="19"/>
      <c r="E4" s="14"/>
      <c r="F4" s="14"/>
      <c r="G4" s="111"/>
      <c r="H4" s="12"/>
      <c r="I4" s="12"/>
      <c r="J4" s="12"/>
      <c r="K4" s="12"/>
      <c r="L4" s="12"/>
      <c r="M4" s="12"/>
      <c r="N4" s="12"/>
    </row>
    <row r="5" spans="1:24" x14ac:dyDescent="0.25">
      <c r="A5" s="377" t="s">
        <v>89</v>
      </c>
      <c r="B5" s="378"/>
      <c r="C5" s="488" t="s">
        <v>67</v>
      </c>
      <c r="D5" s="488"/>
      <c r="E5" s="488"/>
      <c r="F5" s="488"/>
      <c r="G5" s="488"/>
      <c r="H5" s="12"/>
      <c r="I5" s="12"/>
      <c r="J5" s="12"/>
      <c r="K5" s="12"/>
      <c r="L5" s="12"/>
      <c r="M5" s="12"/>
      <c r="N5" s="12"/>
    </row>
    <row r="6" spans="1:24" ht="31.5" x14ac:dyDescent="0.25">
      <c r="A6" s="379" t="s">
        <v>66</v>
      </c>
      <c r="B6" s="380"/>
      <c r="C6" s="15" t="s">
        <v>405</v>
      </c>
      <c r="D6" s="15" t="s">
        <v>406</v>
      </c>
      <c r="E6" s="15" t="s">
        <v>407</v>
      </c>
      <c r="F6" s="15" t="s">
        <v>408</v>
      </c>
      <c r="G6" s="112" t="s">
        <v>409</v>
      </c>
      <c r="H6" s="12"/>
      <c r="I6" s="12"/>
      <c r="J6" s="12"/>
      <c r="K6" s="12"/>
      <c r="L6" s="12"/>
      <c r="M6" s="12"/>
      <c r="N6" s="12"/>
    </row>
    <row r="7" spans="1:24" ht="18" customHeight="1" x14ac:dyDescent="0.25">
      <c r="A7" s="381"/>
      <c r="B7" s="382"/>
      <c r="C7" s="15">
        <v>1</v>
      </c>
      <c r="D7" s="16">
        <v>2</v>
      </c>
      <c r="E7" s="16">
        <v>3</v>
      </c>
      <c r="F7" s="16">
        <v>4</v>
      </c>
      <c r="G7" s="113">
        <v>5</v>
      </c>
      <c r="H7" s="12"/>
      <c r="I7" s="12"/>
      <c r="J7" s="12"/>
      <c r="K7" s="12"/>
      <c r="L7" s="12"/>
      <c r="M7" s="12"/>
      <c r="N7" s="12"/>
    </row>
    <row r="8" spans="1:24" ht="15.75" customHeight="1" x14ac:dyDescent="0.25">
      <c r="A8" s="468" t="s">
        <v>856</v>
      </c>
      <c r="B8" s="512">
        <v>1</v>
      </c>
      <c r="C8" s="515">
        <v>11</v>
      </c>
      <c r="D8" s="517">
        <v>12</v>
      </c>
      <c r="E8" s="520">
        <v>13</v>
      </c>
      <c r="F8" s="523">
        <v>14</v>
      </c>
      <c r="G8" s="526">
        <v>15</v>
      </c>
      <c r="H8" s="12"/>
      <c r="I8" s="461" t="s">
        <v>95</v>
      </c>
      <c r="J8" s="461"/>
      <c r="K8" s="461"/>
      <c r="L8" s="461" t="s">
        <v>96</v>
      </c>
      <c r="M8" s="461"/>
      <c r="N8" s="461"/>
    </row>
    <row r="9" spans="1:24" ht="15.75" customHeight="1" x14ac:dyDescent="0.25">
      <c r="A9" s="469"/>
      <c r="B9" s="513"/>
      <c r="C9" s="516"/>
      <c r="D9" s="518"/>
      <c r="E9" s="521"/>
      <c r="F9" s="524"/>
      <c r="G9" s="527"/>
      <c r="H9" s="12"/>
      <c r="I9" s="362" t="s">
        <v>98</v>
      </c>
      <c r="J9" s="362"/>
      <c r="K9" s="362"/>
      <c r="L9" s="529" t="s">
        <v>857</v>
      </c>
      <c r="M9" s="530"/>
      <c r="N9" s="531"/>
      <c r="X9" s="13" t="str">
        <f>IF('Matriz de Riesgos'!$AO$11="","",IF('Matriz de Riesgos'!$AO$11='Matriz Calificación'!$D$74,'Matriz de Riesgos'!$E$11,IF('Matriz de Riesgos'!$AO$11&lt;&gt;'Matriz Calificación'!$D$57,"")))</f>
        <v>R1</v>
      </c>
    </row>
    <row r="10" spans="1:24" ht="15.75" customHeight="1" x14ac:dyDescent="0.25">
      <c r="A10" s="470"/>
      <c r="B10" s="514"/>
      <c r="C10" s="516"/>
      <c r="D10" s="519"/>
      <c r="E10" s="522"/>
      <c r="F10" s="525"/>
      <c r="G10" s="528"/>
      <c r="H10" s="12"/>
      <c r="I10" s="362"/>
      <c r="J10" s="362"/>
      <c r="K10" s="362"/>
      <c r="L10" s="532"/>
      <c r="M10" s="533"/>
      <c r="N10" s="534"/>
    </row>
    <row r="11" spans="1:24" ht="15.75" customHeight="1" x14ac:dyDescent="0.25">
      <c r="A11" s="468" t="s">
        <v>858</v>
      </c>
      <c r="B11" s="512">
        <v>2</v>
      </c>
      <c r="C11" s="535">
        <v>21</v>
      </c>
      <c r="D11" s="520">
        <v>22</v>
      </c>
      <c r="E11" s="520">
        <v>23</v>
      </c>
      <c r="F11" s="523">
        <v>24</v>
      </c>
      <c r="G11" s="526">
        <v>25</v>
      </c>
      <c r="H11" s="12"/>
      <c r="I11" s="386" t="s">
        <v>100</v>
      </c>
      <c r="J11" s="386"/>
      <c r="K11" s="386"/>
      <c r="L11" s="529" t="s">
        <v>859</v>
      </c>
      <c r="M11" s="530"/>
      <c r="N11" s="531"/>
    </row>
    <row r="12" spans="1:24" ht="15.75" customHeight="1" x14ac:dyDescent="0.25">
      <c r="A12" s="469"/>
      <c r="B12" s="513"/>
      <c r="C12" s="536"/>
      <c r="D12" s="521"/>
      <c r="E12" s="521"/>
      <c r="F12" s="524"/>
      <c r="G12" s="527"/>
      <c r="H12" s="12"/>
      <c r="I12" s="386"/>
      <c r="J12" s="386"/>
      <c r="K12" s="386"/>
      <c r="L12" s="532"/>
      <c r="M12" s="533"/>
      <c r="N12" s="534"/>
    </row>
    <row r="13" spans="1:24" ht="15.75" customHeight="1" x14ac:dyDescent="0.25">
      <c r="A13" s="470"/>
      <c r="B13" s="514"/>
      <c r="C13" s="537"/>
      <c r="D13" s="522"/>
      <c r="E13" s="522"/>
      <c r="F13" s="525"/>
      <c r="G13" s="528"/>
      <c r="H13" s="12"/>
      <c r="I13" s="359" t="s">
        <v>102</v>
      </c>
      <c r="J13" s="359"/>
      <c r="K13" s="359"/>
      <c r="L13" s="538" t="s">
        <v>860</v>
      </c>
      <c r="M13" s="539"/>
      <c r="N13" s="540"/>
    </row>
    <row r="14" spans="1:24" ht="15.75" customHeight="1" x14ac:dyDescent="0.25">
      <c r="A14" s="468" t="s">
        <v>861</v>
      </c>
      <c r="B14" s="512">
        <v>3</v>
      </c>
      <c r="C14" s="520">
        <v>31</v>
      </c>
      <c r="D14" s="520">
        <v>32</v>
      </c>
      <c r="E14" s="520">
        <v>33</v>
      </c>
      <c r="F14" s="523">
        <v>34</v>
      </c>
      <c r="G14" s="526">
        <v>35</v>
      </c>
      <c r="H14" s="12"/>
      <c r="I14" s="359"/>
      <c r="J14" s="359"/>
      <c r="K14" s="359"/>
      <c r="L14" s="541"/>
      <c r="M14" s="542"/>
      <c r="N14" s="543"/>
    </row>
    <row r="15" spans="1:24" ht="15.75" customHeight="1" x14ac:dyDescent="0.25">
      <c r="A15" s="469"/>
      <c r="B15" s="513"/>
      <c r="C15" s="521"/>
      <c r="D15" s="521"/>
      <c r="E15" s="521"/>
      <c r="F15" s="524"/>
      <c r="G15" s="527"/>
      <c r="H15" s="12"/>
      <c r="I15" s="361" t="s">
        <v>104</v>
      </c>
      <c r="J15" s="361"/>
      <c r="K15" s="361"/>
      <c r="L15" s="538" t="s">
        <v>862</v>
      </c>
      <c r="M15" s="539"/>
      <c r="N15" s="540"/>
    </row>
    <row r="16" spans="1:24" ht="15.75" customHeight="1" x14ac:dyDescent="0.25">
      <c r="A16" s="470"/>
      <c r="B16" s="514"/>
      <c r="C16" s="522"/>
      <c r="D16" s="522"/>
      <c r="E16" s="522"/>
      <c r="F16" s="525"/>
      <c r="G16" s="528"/>
      <c r="H16" s="12"/>
      <c r="I16" s="361"/>
      <c r="J16" s="361"/>
      <c r="K16" s="361"/>
      <c r="L16" s="541"/>
      <c r="M16" s="542"/>
      <c r="N16" s="543"/>
    </row>
    <row r="17" spans="1:14" ht="15.75" customHeight="1" x14ac:dyDescent="0.25">
      <c r="A17" s="468" t="s">
        <v>863</v>
      </c>
      <c r="B17" s="512">
        <v>4</v>
      </c>
      <c r="C17" s="547">
        <v>41</v>
      </c>
      <c r="D17" s="520">
        <v>42</v>
      </c>
      <c r="E17" s="544">
        <v>43</v>
      </c>
      <c r="F17" s="523">
        <v>44</v>
      </c>
      <c r="G17" s="526">
        <v>45</v>
      </c>
      <c r="H17" s="12"/>
      <c r="J17" s="12"/>
      <c r="L17" s="12"/>
      <c r="M17" s="12"/>
      <c r="N17" s="12"/>
    </row>
    <row r="18" spans="1:14" ht="15.75" customHeight="1" x14ac:dyDescent="0.25">
      <c r="A18" s="469"/>
      <c r="B18" s="513"/>
      <c r="C18" s="548"/>
      <c r="D18" s="521"/>
      <c r="E18" s="545"/>
      <c r="F18" s="524"/>
      <c r="G18" s="527"/>
      <c r="H18" s="12"/>
      <c r="I18" s="12"/>
      <c r="J18" s="12"/>
      <c r="K18" s="12"/>
      <c r="L18" s="12"/>
      <c r="M18" s="12"/>
      <c r="N18" s="12"/>
    </row>
    <row r="19" spans="1:14" ht="15.75" customHeight="1" x14ac:dyDescent="0.25">
      <c r="A19" s="470"/>
      <c r="B19" s="514"/>
      <c r="C19" s="549"/>
      <c r="D19" s="522"/>
      <c r="E19" s="546"/>
      <c r="F19" s="525"/>
      <c r="G19" s="528"/>
      <c r="H19" s="12"/>
      <c r="I19" s="12"/>
      <c r="J19" s="12"/>
      <c r="K19" s="12"/>
      <c r="L19" s="12"/>
      <c r="M19" s="12"/>
      <c r="N19" s="12"/>
    </row>
    <row r="20" spans="1:14" ht="15.75" customHeight="1" x14ac:dyDescent="0.25">
      <c r="A20" s="468" t="s">
        <v>864</v>
      </c>
      <c r="B20" s="512">
        <v>5</v>
      </c>
      <c r="C20" s="544">
        <v>51</v>
      </c>
      <c r="D20" s="544">
        <v>52</v>
      </c>
      <c r="E20" s="544">
        <v>53</v>
      </c>
      <c r="F20" s="523">
        <v>54</v>
      </c>
      <c r="G20" s="526">
        <v>55</v>
      </c>
      <c r="H20" s="12"/>
      <c r="I20" s="12"/>
      <c r="J20" s="12"/>
      <c r="K20" s="12"/>
      <c r="L20" s="12"/>
      <c r="M20" s="12"/>
      <c r="N20" s="12"/>
    </row>
    <row r="21" spans="1:14" ht="15.75" customHeight="1" x14ac:dyDescent="0.25">
      <c r="A21" s="469"/>
      <c r="B21" s="513"/>
      <c r="C21" s="545"/>
      <c r="D21" s="545"/>
      <c r="E21" s="545"/>
      <c r="F21" s="524"/>
      <c r="G21" s="527"/>
      <c r="H21" s="12"/>
      <c r="I21" s="12"/>
      <c r="J21" s="12"/>
      <c r="K21" s="12"/>
      <c r="L21" s="12"/>
      <c r="M21" s="12"/>
      <c r="N21" s="12"/>
    </row>
    <row r="22" spans="1:14" ht="15.75" customHeight="1" x14ac:dyDescent="0.25">
      <c r="A22" s="470"/>
      <c r="B22" s="514"/>
      <c r="C22" s="546"/>
      <c r="D22" s="546"/>
      <c r="E22" s="546"/>
      <c r="F22" s="525"/>
      <c r="G22" s="528"/>
      <c r="H22" s="12"/>
      <c r="I22" s="12"/>
      <c r="J22" s="12"/>
      <c r="K22" s="12"/>
      <c r="L22" s="12"/>
      <c r="M22" s="12"/>
      <c r="N22" s="12"/>
    </row>
    <row r="49" spans="2:13" x14ac:dyDescent="0.25">
      <c r="F49" s="13" t="s">
        <v>98</v>
      </c>
    </row>
    <row r="50" spans="2:13" x14ac:dyDescent="0.25">
      <c r="F50" s="13" t="s">
        <v>100</v>
      </c>
    </row>
    <row r="51" spans="2:13" x14ac:dyDescent="0.25">
      <c r="F51" s="13" t="s">
        <v>102</v>
      </c>
    </row>
    <row r="52" spans="2:13" x14ac:dyDescent="0.25">
      <c r="F52" s="13" t="s">
        <v>104</v>
      </c>
    </row>
    <row r="53" spans="2:13" x14ac:dyDescent="0.25">
      <c r="E53" s="137" t="s">
        <v>865</v>
      </c>
      <c r="G53" s="13" t="s">
        <v>866</v>
      </c>
      <c r="H53" s="13" t="s">
        <v>867</v>
      </c>
    </row>
    <row r="54" spans="2:13" ht="15.75" customHeight="1" x14ac:dyDescent="0.25">
      <c r="B54" s="117"/>
      <c r="C54" s="20">
        <v>2020</v>
      </c>
      <c r="D54" s="20" t="s">
        <v>868</v>
      </c>
      <c r="E54" s="60" t="s">
        <v>436</v>
      </c>
      <c r="F54" s="13" t="s">
        <v>869</v>
      </c>
      <c r="G54" s="63" t="s">
        <v>436</v>
      </c>
      <c r="H54" s="96" t="s">
        <v>437</v>
      </c>
    </row>
    <row r="55" spans="2:13" x14ac:dyDescent="0.25">
      <c r="B55" s="117"/>
      <c r="C55" s="20">
        <v>2040</v>
      </c>
      <c r="D55" s="20" t="s">
        <v>870</v>
      </c>
      <c r="E55" s="60" t="s">
        <v>436</v>
      </c>
      <c r="F55" s="13" t="s">
        <v>869</v>
      </c>
      <c r="G55" s="63" t="s">
        <v>436</v>
      </c>
      <c r="H55" s="96" t="s">
        <v>437</v>
      </c>
      <c r="L55"/>
      <c r="M55" s="20" t="s">
        <v>98</v>
      </c>
    </row>
    <row r="56" spans="2:13" x14ac:dyDescent="0.25">
      <c r="B56" s="117"/>
      <c r="C56" s="20">
        <v>4020</v>
      </c>
      <c r="D56" s="20" t="s">
        <v>871</v>
      </c>
      <c r="E56" s="60" t="s">
        <v>436</v>
      </c>
      <c r="F56" s="13" t="s">
        <v>869</v>
      </c>
      <c r="G56" s="63" t="s">
        <v>436</v>
      </c>
      <c r="H56" s="96" t="s">
        <v>437</v>
      </c>
      <c r="M56" s="21" t="s">
        <v>100</v>
      </c>
    </row>
    <row r="57" spans="2:13" ht="15.75" customHeight="1" x14ac:dyDescent="0.25">
      <c r="B57" s="117"/>
      <c r="C57" s="21">
        <v>2060</v>
      </c>
      <c r="D57" s="21" t="s">
        <v>872</v>
      </c>
      <c r="E57" s="60" t="s">
        <v>445</v>
      </c>
      <c r="F57" s="13" t="s">
        <v>873</v>
      </c>
      <c r="G57" s="63" t="s">
        <v>445</v>
      </c>
      <c r="H57" s="96" t="s">
        <v>446</v>
      </c>
      <c r="L57"/>
      <c r="M57" s="22" t="s">
        <v>102</v>
      </c>
    </row>
    <row r="58" spans="2:13" x14ac:dyDescent="0.25">
      <c r="B58" s="117"/>
      <c r="C58" s="21">
        <v>4040</v>
      </c>
      <c r="D58" s="21" t="s">
        <v>874</v>
      </c>
      <c r="E58" s="60" t="s">
        <v>445</v>
      </c>
      <c r="F58" s="13" t="s">
        <v>873</v>
      </c>
      <c r="G58" s="63" t="s">
        <v>445</v>
      </c>
      <c r="H58" s="96" t="s">
        <v>446</v>
      </c>
      <c r="M58" s="23" t="s">
        <v>104</v>
      </c>
    </row>
    <row r="59" spans="2:13" x14ac:dyDescent="0.25">
      <c r="B59" s="117"/>
      <c r="C59" s="21">
        <v>4060</v>
      </c>
      <c r="D59" s="21" t="s">
        <v>875</v>
      </c>
      <c r="E59" s="60" t="s">
        <v>445</v>
      </c>
      <c r="F59" s="13" t="s">
        <v>873</v>
      </c>
      <c r="G59" s="63" t="s">
        <v>445</v>
      </c>
      <c r="H59" s="96" t="s">
        <v>446</v>
      </c>
    </row>
    <row r="60" spans="2:13" x14ac:dyDescent="0.25">
      <c r="B60" s="117"/>
      <c r="C60" s="21">
        <v>6020</v>
      </c>
      <c r="D60" s="21" t="s">
        <v>876</v>
      </c>
      <c r="E60" s="60" t="s">
        <v>445</v>
      </c>
      <c r="F60" s="13" t="s">
        <v>873</v>
      </c>
      <c r="G60" s="63" t="s">
        <v>445</v>
      </c>
      <c r="H60" s="96" t="s">
        <v>446</v>
      </c>
    </row>
    <row r="61" spans="2:13" x14ac:dyDescent="0.25">
      <c r="B61" s="117"/>
      <c r="C61" s="21">
        <v>6040</v>
      </c>
      <c r="D61" s="21" t="s">
        <v>877</v>
      </c>
      <c r="E61" s="60" t="s">
        <v>445</v>
      </c>
      <c r="F61" s="13" t="s">
        <v>873</v>
      </c>
      <c r="G61" s="63" t="s">
        <v>445</v>
      </c>
      <c r="H61" s="96" t="s">
        <v>446</v>
      </c>
    </row>
    <row r="62" spans="2:13" x14ac:dyDescent="0.25">
      <c r="B62" s="117"/>
      <c r="C62" s="21">
        <v>6060</v>
      </c>
      <c r="D62" s="21" t="s">
        <v>878</v>
      </c>
      <c r="E62" s="60" t="s">
        <v>445</v>
      </c>
      <c r="F62" s="13" t="s">
        <v>873</v>
      </c>
      <c r="G62" s="63" t="s">
        <v>445</v>
      </c>
      <c r="H62" s="96" t="s">
        <v>446</v>
      </c>
    </row>
    <row r="63" spans="2:13" x14ac:dyDescent="0.25">
      <c r="B63" s="117"/>
      <c r="C63" s="21">
        <v>8020</v>
      </c>
      <c r="D63" s="21" t="s">
        <v>879</v>
      </c>
      <c r="E63" s="60" t="s">
        <v>445</v>
      </c>
      <c r="F63" s="13" t="s">
        <v>873</v>
      </c>
      <c r="G63" s="63" t="s">
        <v>445</v>
      </c>
      <c r="H63" s="96" t="s">
        <v>446</v>
      </c>
    </row>
    <row r="64" spans="2:13" x14ac:dyDescent="0.25">
      <c r="B64" s="117"/>
      <c r="C64" s="21">
        <v>8040</v>
      </c>
      <c r="D64" s="21" t="s">
        <v>880</v>
      </c>
      <c r="E64" s="60" t="s">
        <v>445</v>
      </c>
      <c r="F64" s="13" t="s">
        <v>873</v>
      </c>
      <c r="G64" s="63" t="s">
        <v>445</v>
      </c>
      <c r="H64" s="96" t="s">
        <v>446</v>
      </c>
    </row>
    <row r="65" spans="2:12" ht="15.75" customHeight="1" x14ac:dyDescent="0.25">
      <c r="B65" s="117"/>
      <c r="C65" s="22">
        <v>2080</v>
      </c>
      <c r="D65" s="22" t="s">
        <v>881</v>
      </c>
      <c r="E65" s="60" t="s">
        <v>882</v>
      </c>
      <c r="F65" s="13" t="s">
        <v>883</v>
      </c>
      <c r="G65" s="63" t="s">
        <v>882</v>
      </c>
      <c r="H65" s="96" t="s">
        <v>457</v>
      </c>
      <c r="L65"/>
    </row>
    <row r="66" spans="2:12" x14ac:dyDescent="0.25">
      <c r="B66" s="117"/>
      <c r="C66" s="22">
        <v>4080</v>
      </c>
      <c r="D66" s="22" t="s">
        <v>884</v>
      </c>
      <c r="E66" s="60" t="s">
        <v>882</v>
      </c>
      <c r="F66" s="13" t="s">
        <v>883</v>
      </c>
      <c r="G66" s="63" t="s">
        <v>882</v>
      </c>
      <c r="H66" s="96" t="s">
        <v>457</v>
      </c>
    </row>
    <row r="67" spans="2:12" x14ac:dyDescent="0.25">
      <c r="B67" s="117"/>
      <c r="C67" s="22">
        <v>6080</v>
      </c>
      <c r="D67" s="22" t="s">
        <v>885</v>
      </c>
      <c r="E67" s="60" t="s">
        <v>882</v>
      </c>
      <c r="F67" s="13" t="s">
        <v>883</v>
      </c>
      <c r="G67" s="63" t="s">
        <v>882</v>
      </c>
      <c r="H67" s="96" t="s">
        <v>457</v>
      </c>
    </row>
    <row r="68" spans="2:12" x14ac:dyDescent="0.25">
      <c r="B68" s="117"/>
      <c r="C68" s="22">
        <v>8060</v>
      </c>
      <c r="D68" s="22" t="s">
        <v>886</v>
      </c>
      <c r="E68" s="60" t="s">
        <v>882</v>
      </c>
      <c r="F68" s="13" t="s">
        <v>883</v>
      </c>
      <c r="G68" s="63" t="s">
        <v>882</v>
      </c>
      <c r="H68" s="96" t="s">
        <v>457</v>
      </c>
    </row>
    <row r="69" spans="2:12" x14ac:dyDescent="0.25">
      <c r="B69" s="117"/>
      <c r="C69" s="22">
        <v>8080</v>
      </c>
      <c r="D69" s="22" t="s">
        <v>887</v>
      </c>
      <c r="E69" s="60" t="s">
        <v>882</v>
      </c>
      <c r="F69" s="13" t="s">
        <v>883</v>
      </c>
      <c r="G69" s="63" t="s">
        <v>882</v>
      </c>
      <c r="H69" s="96" t="s">
        <v>457</v>
      </c>
    </row>
    <row r="70" spans="2:12" ht="15.75" customHeight="1" x14ac:dyDescent="0.25">
      <c r="B70" s="117"/>
      <c r="C70" s="22">
        <v>10020</v>
      </c>
      <c r="D70" s="22" t="s">
        <v>888</v>
      </c>
      <c r="E70" s="60" t="s">
        <v>882</v>
      </c>
      <c r="F70" s="13" t="s">
        <v>883</v>
      </c>
      <c r="G70" s="63" t="s">
        <v>882</v>
      </c>
      <c r="H70" s="96" t="s">
        <v>457</v>
      </c>
    </row>
    <row r="71" spans="2:12" ht="15.75" customHeight="1" x14ac:dyDescent="0.25">
      <c r="B71" s="117"/>
      <c r="C71" s="22">
        <v>10040</v>
      </c>
      <c r="D71" s="22" t="s">
        <v>889</v>
      </c>
      <c r="E71" s="60" t="s">
        <v>882</v>
      </c>
      <c r="F71" s="13" t="s">
        <v>883</v>
      </c>
      <c r="G71" s="63" t="s">
        <v>882</v>
      </c>
      <c r="H71" s="96" t="s">
        <v>457</v>
      </c>
    </row>
    <row r="72" spans="2:12" ht="15.75" customHeight="1" x14ac:dyDescent="0.25">
      <c r="B72" s="117"/>
      <c r="C72" s="22">
        <v>10060</v>
      </c>
      <c r="D72" s="22" t="s">
        <v>890</v>
      </c>
      <c r="E72" s="60" t="s">
        <v>882</v>
      </c>
      <c r="F72" s="13" t="s">
        <v>883</v>
      </c>
      <c r="G72" s="63" t="s">
        <v>882</v>
      </c>
      <c r="H72" s="96" t="s">
        <v>457</v>
      </c>
    </row>
    <row r="73" spans="2:12" ht="15.75" customHeight="1" x14ac:dyDescent="0.25">
      <c r="B73" s="117"/>
      <c r="C73" s="22">
        <v>10080</v>
      </c>
      <c r="D73" s="22" t="s">
        <v>891</v>
      </c>
      <c r="E73" s="60" t="s">
        <v>882</v>
      </c>
      <c r="F73" s="13" t="s">
        <v>883</v>
      </c>
      <c r="G73" s="63" t="s">
        <v>882</v>
      </c>
      <c r="H73" s="96" t="s">
        <v>457</v>
      </c>
    </row>
    <row r="74" spans="2:12" ht="15.75" customHeight="1" x14ac:dyDescent="0.25">
      <c r="B74" s="117"/>
      <c r="C74" s="23">
        <v>20100</v>
      </c>
      <c r="D74" s="23" t="s">
        <v>892</v>
      </c>
      <c r="E74" s="60" t="s">
        <v>105</v>
      </c>
      <c r="F74" s="13" t="s">
        <v>883</v>
      </c>
      <c r="G74" s="63" t="s">
        <v>105</v>
      </c>
      <c r="H74" s="96" t="s">
        <v>463</v>
      </c>
      <c r="L74"/>
    </row>
    <row r="75" spans="2:12" ht="15.75" customHeight="1" x14ac:dyDescent="0.25">
      <c r="B75" s="117"/>
      <c r="C75" s="23">
        <v>40100</v>
      </c>
      <c r="D75" s="23" t="s">
        <v>893</v>
      </c>
      <c r="E75" s="60" t="s">
        <v>105</v>
      </c>
      <c r="F75" s="13" t="s">
        <v>883</v>
      </c>
      <c r="G75" s="63" t="s">
        <v>105</v>
      </c>
      <c r="H75" s="96" t="s">
        <v>463</v>
      </c>
    </row>
    <row r="76" spans="2:12" ht="15.75" customHeight="1" x14ac:dyDescent="0.25">
      <c r="B76" s="117"/>
      <c r="C76" s="23">
        <v>60100</v>
      </c>
      <c r="D76" s="23" t="s">
        <v>894</v>
      </c>
      <c r="E76" s="60" t="s">
        <v>105</v>
      </c>
      <c r="F76" s="13" t="s">
        <v>883</v>
      </c>
      <c r="G76" s="63" t="s">
        <v>105</v>
      </c>
      <c r="H76" s="96" t="s">
        <v>463</v>
      </c>
    </row>
    <row r="77" spans="2:12" ht="15.75" customHeight="1" x14ac:dyDescent="0.25">
      <c r="C77" s="23">
        <v>80100</v>
      </c>
      <c r="D77" s="23" t="s">
        <v>895</v>
      </c>
      <c r="E77" s="60" t="s">
        <v>105</v>
      </c>
      <c r="F77" s="13" t="s">
        <v>883</v>
      </c>
      <c r="G77" s="63" t="s">
        <v>105</v>
      </c>
      <c r="H77" s="96" t="s">
        <v>463</v>
      </c>
    </row>
    <row r="78" spans="2:12" ht="15.75" customHeight="1" x14ac:dyDescent="0.25">
      <c r="C78" s="23">
        <v>100100</v>
      </c>
      <c r="D78" s="23" t="s">
        <v>896</v>
      </c>
      <c r="E78" s="60" t="s">
        <v>105</v>
      </c>
      <c r="F78" s="13" t="s">
        <v>883</v>
      </c>
      <c r="G78" s="63" t="s">
        <v>105</v>
      </c>
      <c r="H78" s="96" t="s">
        <v>463</v>
      </c>
    </row>
  </sheetData>
  <mergeCells count="49">
    <mergeCell ref="G17:G19"/>
    <mergeCell ref="A20:A22"/>
    <mergeCell ref="B20:B22"/>
    <mergeCell ref="C20:C22"/>
    <mergeCell ref="D20:D22"/>
    <mergeCell ref="E20:E22"/>
    <mergeCell ref="F20:F22"/>
    <mergeCell ref="G20:G22"/>
    <mergeCell ref="A17:A19"/>
    <mergeCell ref="B17:B19"/>
    <mergeCell ref="C17:C19"/>
    <mergeCell ref="D17:D19"/>
    <mergeCell ref="E17:E19"/>
    <mergeCell ref="F17:F19"/>
    <mergeCell ref="A14:A16"/>
    <mergeCell ref="B14:B16"/>
    <mergeCell ref="C14:C16"/>
    <mergeCell ref="D14:D16"/>
    <mergeCell ref="E14:E16"/>
    <mergeCell ref="F14:F16"/>
    <mergeCell ref="F11:F13"/>
    <mergeCell ref="G11:G13"/>
    <mergeCell ref="I11:K12"/>
    <mergeCell ref="L11:N12"/>
    <mergeCell ref="I13:K14"/>
    <mergeCell ref="L13:N14"/>
    <mergeCell ref="G14:G16"/>
    <mergeCell ref="I15:K16"/>
    <mergeCell ref="L15:N16"/>
    <mergeCell ref="A11:A13"/>
    <mergeCell ref="B11:B13"/>
    <mergeCell ref="C11:C13"/>
    <mergeCell ref="D11:D13"/>
    <mergeCell ref="E11:E13"/>
    <mergeCell ref="A2:N3"/>
    <mergeCell ref="A5:B5"/>
    <mergeCell ref="C5:G5"/>
    <mergeCell ref="A6:B7"/>
    <mergeCell ref="A8:A10"/>
    <mergeCell ref="B8:B10"/>
    <mergeCell ref="C8:C10"/>
    <mergeCell ref="D8:D10"/>
    <mergeCell ref="E8:E10"/>
    <mergeCell ref="F8:F10"/>
    <mergeCell ref="G8:G10"/>
    <mergeCell ref="I8:K8"/>
    <mergeCell ref="L8:N8"/>
    <mergeCell ref="I9:K10"/>
    <mergeCell ref="L9:N10"/>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J7"/>
  <sheetViews>
    <sheetView showGridLines="0" zoomScaleNormal="100" workbookViewId="0">
      <selection activeCell="H26" sqref="H26"/>
    </sheetView>
  </sheetViews>
  <sheetFormatPr baseColWidth="10" defaultColWidth="11.42578125" defaultRowHeight="15" x14ac:dyDescent="0.25"/>
  <cols>
    <col min="3" max="3" width="13.28515625" customWidth="1"/>
    <col min="10" max="10" width="13.7109375" customWidth="1"/>
  </cols>
  <sheetData>
    <row r="1" spans="2:10" ht="30" customHeight="1" x14ac:dyDescent="0.25">
      <c r="B1" s="242"/>
      <c r="C1" s="242"/>
      <c r="D1" s="243" t="s">
        <v>0</v>
      </c>
      <c r="E1" s="243"/>
      <c r="F1" s="243"/>
      <c r="G1" s="243"/>
      <c r="H1" s="243"/>
      <c r="I1" s="243"/>
      <c r="J1" s="32" t="s">
        <v>1</v>
      </c>
    </row>
    <row r="2" spans="2:10" ht="30" customHeight="1" x14ac:dyDescent="0.25">
      <c r="B2" s="242"/>
      <c r="C2" s="242"/>
      <c r="D2" s="243" t="s">
        <v>2</v>
      </c>
      <c r="E2" s="243"/>
      <c r="F2" s="243"/>
      <c r="G2" s="243"/>
      <c r="H2" s="243"/>
      <c r="I2" s="243"/>
      <c r="J2" s="32" t="s">
        <v>3</v>
      </c>
    </row>
    <row r="4" spans="2:10" x14ac:dyDescent="0.25">
      <c r="B4" s="558" t="s">
        <v>897</v>
      </c>
      <c r="C4" s="558"/>
      <c r="D4" s="558"/>
      <c r="E4" s="558"/>
      <c r="F4" s="558"/>
      <c r="G4" s="558"/>
      <c r="H4" s="558"/>
      <c r="I4" s="558"/>
      <c r="J4" s="558"/>
    </row>
    <row r="5" spans="2:10" ht="15.75" customHeight="1" x14ac:dyDescent="0.25">
      <c r="B5" s="34" t="s">
        <v>898</v>
      </c>
      <c r="C5" s="559" t="s">
        <v>899</v>
      </c>
      <c r="D5" s="560"/>
      <c r="E5" s="561" t="s">
        <v>900</v>
      </c>
      <c r="F5" s="562"/>
      <c r="G5" s="562"/>
      <c r="H5" s="562"/>
      <c r="I5" s="562"/>
      <c r="J5" s="563"/>
    </row>
    <row r="6" spans="2:10" ht="25.5" customHeight="1" x14ac:dyDescent="0.25">
      <c r="B6" s="31">
        <v>2</v>
      </c>
      <c r="C6" s="556" t="s">
        <v>901</v>
      </c>
      <c r="D6" s="556"/>
      <c r="E6" s="550" t="s">
        <v>902</v>
      </c>
      <c r="F6" s="551"/>
      <c r="G6" s="551"/>
      <c r="H6" s="551"/>
      <c r="I6" s="551"/>
      <c r="J6" s="552"/>
    </row>
    <row r="7" spans="2:10" ht="40.5" customHeight="1" x14ac:dyDescent="0.25">
      <c r="B7" s="33">
        <v>3</v>
      </c>
      <c r="C7" s="557" t="s">
        <v>903</v>
      </c>
      <c r="D7" s="557"/>
      <c r="E7" s="553" t="s">
        <v>904</v>
      </c>
      <c r="F7" s="554"/>
      <c r="G7" s="554"/>
      <c r="H7" s="554"/>
      <c r="I7" s="554"/>
      <c r="J7" s="555"/>
    </row>
  </sheetData>
  <mergeCells count="10">
    <mergeCell ref="E6:J6"/>
    <mergeCell ref="E7:J7"/>
    <mergeCell ref="C6:D6"/>
    <mergeCell ref="C7:D7"/>
    <mergeCell ref="B1:C2"/>
    <mergeCell ref="D1:I1"/>
    <mergeCell ref="D2:I2"/>
    <mergeCell ref="B4:J4"/>
    <mergeCell ref="C5:D5"/>
    <mergeCell ref="E5:J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sheetPr>
  <dimension ref="B1:BC641"/>
  <sheetViews>
    <sheetView showGridLines="0" tabSelected="1" zoomScale="85" zoomScaleNormal="85" workbookViewId="0">
      <selection activeCell="BD11" sqref="BD11"/>
    </sheetView>
  </sheetViews>
  <sheetFormatPr baseColWidth="10" defaultColWidth="11.42578125" defaultRowHeight="15" zeroHeight="1" x14ac:dyDescent="0.25"/>
  <cols>
    <col min="1" max="1" width="6.85546875" style="1" customWidth="1"/>
    <col min="2" max="2" width="9.28515625" style="1" customWidth="1"/>
    <col min="3" max="3" width="25.28515625" style="1" customWidth="1"/>
    <col min="4" max="4" width="8.85546875" style="1" customWidth="1"/>
    <col min="5" max="5" width="5.7109375" style="1" customWidth="1"/>
    <col min="6" max="6" width="15.140625" style="1" hidden="1" customWidth="1"/>
    <col min="7" max="7" width="6.85546875" style="1" customWidth="1"/>
    <col min="8" max="8" width="25.85546875" style="1" hidden="1" customWidth="1"/>
    <col min="9" max="9" width="19" style="10" hidden="1" customWidth="1"/>
    <col min="10" max="10" width="34.7109375" style="1" customWidth="1"/>
    <col min="11" max="11" width="64.28515625" style="1" hidden="1" customWidth="1"/>
    <col min="12" max="12" width="7.42578125" style="1" hidden="1" customWidth="1"/>
    <col min="13" max="13" width="9.140625" style="194" hidden="1" customWidth="1"/>
    <col min="14" max="14" width="14.28515625" style="1" hidden="1" customWidth="1"/>
    <col min="15" max="15" width="8.28515625" style="25" hidden="1" customWidth="1"/>
    <col min="16" max="16" width="11.42578125" style="1" hidden="1" customWidth="1"/>
    <col min="17" max="19" width="9.42578125" style="1" hidden="1" customWidth="1"/>
    <col min="20" max="20" width="9.5703125" style="1" hidden="1" customWidth="1"/>
    <col min="21" max="22" width="8" style="1" customWidth="1"/>
    <col min="23" max="23" width="8.5703125" style="42" customWidth="1"/>
    <col min="24" max="24" width="5.7109375" style="42" customWidth="1"/>
    <col min="25" max="25" width="10.7109375" style="43" hidden="1" customWidth="1"/>
    <col min="26" max="26" width="5.7109375" style="42" customWidth="1"/>
    <col min="27" max="27" width="10.7109375" style="43" hidden="1" customWidth="1"/>
    <col min="28" max="28" width="8" style="43" hidden="1" customWidth="1"/>
    <col min="29" max="29" width="5.42578125" style="43" customWidth="1"/>
    <col min="30" max="30" width="8.85546875" style="43" customWidth="1"/>
    <col min="31" max="31" width="5.42578125" style="43" customWidth="1"/>
    <col min="32" max="32" width="10.7109375" style="43" customWidth="1"/>
    <col min="33" max="34" width="8.140625" style="43" hidden="1" customWidth="1"/>
    <col min="35" max="35" width="11.42578125" style="43" hidden="1" customWidth="1"/>
    <col min="36" max="40" width="8.140625" style="43" hidden="1" customWidth="1"/>
    <col min="41" max="42" width="7.140625" style="43" customWidth="1"/>
    <col min="43" max="43" width="20" style="42" customWidth="1"/>
    <col min="44" max="44" width="31.28515625" style="44" customWidth="1"/>
    <col min="45" max="45" width="20.7109375" style="24" bestFit="1" customWidth="1"/>
    <col min="46" max="46" width="17" style="42" customWidth="1"/>
    <col min="47" max="47" width="16.42578125" style="42" customWidth="1"/>
    <col min="48" max="48" width="22.7109375" style="42" customWidth="1"/>
    <col min="49" max="49" width="16.140625" style="24" hidden="1" customWidth="1"/>
    <col min="50" max="51" width="17.85546875" style="1" hidden="1" customWidth="1"/>
    <col min="52" max="52" width="17.5703125" style="1" hidden="1" customWidth="1"/>
    <col min="53" max="55" width="22.140625" style="1" hidden="1" customWidth="1"/>
    <col min="56" max="16384" width="11.42578125" style="1"/>
  </cols>
  <sheetData>
    <row r="1" spans="2:55" x14ac:dyDescent="0.25"/>
    <row r="2" spans="2:55" s="17" customFormat="1" ht="25.5" customHeight="1" x14ac:dyDescent="0.25">
      <c r="B2" s="299"/>
      <c r="C2" s="300"/>
      <c r="D2" s="342" t="s">
        <v>0</v>
      </c>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4"/>
      <c r="BC2" s="210" t="s">
        <v>1</v>
      </c>
    </row>
    <row r="3" spans="2:55" s="17" customFormat="1" ht="24.75" customHeight="1" x14ac:dyDescent="0.25">
      <c r="B3" s="301"/>
      <c r="C3" s="302"/>
      <c r="D3" s="342" t="s">
        <v>2</v>
      </c>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c r="AZ3" s="343"/>
      <c r="BA3" s="343"/>
      <c r="BB3" s="344"/>
      <c r="BC3" s="210" t="s">
        <v>3</v>
      </c>
    </row>
    <row r="4" spans="2:55" s="17" customFormat="1" ht="5.25" customHeight="1" x14ac:dyDescent="0.25">
      <c r="B4" s="324"/>
      <c r="C4" s="324"/>
      <c r="D4" s="215"/>
      <c r="E4" s="216"/>
      <c r="F4" s="216"/>
      <c r="G4" s="216"/>
      <c r="H4" s="216"/>
      <c r="I4" s="216"/>
      <c r="J4" s="216"/>
      <c r="K4" s="216"/>
      <c r="L4" s="216"/>
      <c r="M4" s="217"/>
      <c r="N4" s="216"/>
      <c r="O4" s="218"/>
      <c r="P4" s="219"/>
      <c r="Q4" s="219"/>
      <c r="R4" s="220"/>
      <c r="S4" s="220"/>
      <c r="T4" s="220"/>
      <c r="U4" s="219"/>
      <c r="V4" s="218"/>
      <c r="W4" s="218"/>
      <c r="X4" s="218"/>
      <c r="Y4" s="216"/>
      <c r="Z4" s="218"/>
      <c r="AA4" s="216"/>
      <c r="AB4" s="216"/>
      <c r="AC4" s="216"/>
      <c r="AD4" s="216"/>
      <c r="AE4" s="216"/>
      <c r="AF4" s="216"/>
      <c r="AG4" s="216"/>
      <c r="AH4" s="216"/>
      <c r="AI4" s="216"/>
      <c r="AJ4" s="216"/>
      <c r="AK4" s="216"/>
      <c r="AL4" s="216"/>
      <c r="AM4" s="216"/>
      <c r="AN4" s="216"/>
      <c r="AO4" s="216"/>
      <c r="AP4" s="216"/>
      <c r="AQ4" s="218"/>
      <c r="AR4" s="217"/>
      <c r="AS4" s="220"/>
      <c r="AT4" s="218"/>
      <c r="AU4" s="218"/>
      <c r="AV4" s="218"/>
      <c r="AW4" s="220"/>
      <c r="AX4" s="221"/>
      <c r="AY4" s="221"/>
      <c r="AZ4" s="221"/>
      <c r="BA4" s="221"/>
      <c r="BB4" s="222"/>
    </row>
    <row r="5" spans="2:55" s="17" customFormat="1" ht="27" customHeight="1" x14ac:dyDescent="0.25">
      <c r="B5" s="293" t="s">
        <v>13</v>
      </c>
      <c r="C5" s="294"/>
      <c r="D5" s="294"/>
      <c r="E5" s="294"/>
      <c r="F5" s="294"/>
      <c r="G5" s="294"/>
      <c r="H5" s="294"/>
      <c r="I5" s="294"/>
      <c r="J5" s="294"/>
      <c r="K5" s="294"/>
      <c r="L5" s="294"/>
      <c r="M5" s="294"/>
      <c r="N5" s="295"/>
      <c r="O5" s="271" t="s">
        <v>14</v>
      </c>
      <c r="P5" s="272"/>
      <c r="Q5" s="272"/>
      <c r="R5" s="272"/>
      <c r="S5" s="272"/>
      <c r="T5" s="272"/>
      <c r="U5" s="272"/>
      <c r="V5" s="273"/>
      <c r="W5" s="296" t="s">
        <v>15</v>
      </c>
      <c r="X5" s="297"/>
      <c r="Y5" s="297"/>
      <c r="Z5" s="297"/>
      <c r="AA5" s="297"/>
      <c r="AB5" s="297"/>
      <c r="AC5" s="297"/>
      <c r="AD5" s="297"/>
      <c r="AE5" s="297"/>
      <c r="AF5" s="298"/>
      <c r="AG5" s="303" t="s">
        <v>16</v>
      </c>
      <c r="AH5" s="304"/>
      <c r="AI5" s="304"/>
      <c r="AJ5" s="304"/>
      <c r="AK5" s="304"/>
      <c r="AL5" s="304"/>
      <c r="AM5" s="304"/>
      <c r="AN5" s="304"/>
      <c r="AO5" s="304"/>
      <c r="AP5" s="305"/>
      <c r="AQ5" s="296" t="s">
        <v>17</v>
      </c>
      <c r="AR5" s="297"/>
      <c r="AS5" s="297"/>
      <c r="AT5" s="297"/>
      <c r="AU5" s="297"/>
      <c r="AV5" s="298"/>
      <c r="AW5" s="306" t="s">
        <v>18</v>
      </c>
      <c r="AX5" s="306"/>
      <c r="AY5" s="306"/>
      <c r="AZ5" s="306"/>
      <c r="BA5" s="306"/>
      <c r="BB5" s="306"/>
      <c r="BC5" s="306"/>
    </row>
    <row r="6" spans="2:55" s="17" customFormat="1" ht="23.25" customHeight="1" x14ac:dyDescent="0.25">
      <c r="B6" s="345" t="s">
        <v>19</v>
      </c>
      <c r="C6" s="345"/>
      <c r="D6" s="345"/>
      <c r="E6" s="345"/>
      <c r="F6" s="345"/>
      <c r="G6" s="345"/>
      <c r="H6" s="345"/>
      <c r="I6" s="345"/>
      <c r="J6" s="345"/>
      <c r="K6" s="345"/>
      <c r="L6" s="345"/>
      <c r="M6" s="345"/>
      <c r="N6" s="346"/>
      <c r="O6" s="274" t="s">
        <v>20</v>
      </c>
      <c r="P6" s="275"/>
      <c r="Q6" s="275"/>
      <c r="R6" s="275"/>
      <c r="S6" s="275"/>
      <c r="T6" s="275"/>
      <c r="U6" s="275"/>
      <c r="V6" s="276"/>
      <c r="W6" s="325" t="s">
        <v>21</v>
      </c>
      <c r="X6" s="326"/>
      <c r="Y6" s="326"/>
      <c r="Z6" s="326"/>
      <c r="AA6" s="326"/>
      <c r="AB6" s="326"/>
      <c r="AC6" s="326"/>
      <c r="AD6" s="326"/>
      <c r="AE6" s="326"/>
      <c r="AF6" s="327"/>
      <c r="AG6" s="274" t="s">
        <v>22</v>
      </c>
      <c r="AH6" s="275"/>
      <c r="AI6" s="275"/>
      <c r="AJ6" s="275"/>
      <c r="AK6" s="275"/>
      <c r="AL6" s="275"/>
      <c r="AM6" s="275"/>
      <c r="AN6" s="275"/>
      <c r="AO6" s="275"/>
      <c r="AP6" s="276"/>
      <c r="AQ6" s="293" t="s">
        <v>23</v>
      </c>
      <c r="AR6" s="294"/>
      <c r="AS6" s="294"/>
      <c r="AT6" s="294"/>
      <c r="AU6" s="294"/>
      <c r="AV6" s="295"/>
      <c r="AW6" s="271" t="s">
        <v>24</v>
      </c>
      <c r="AX6" s="272"/>
      <c r="AY6" s="272"/>
      <c r="AZ6" s="272"/>
      <c r="BA6" s="272"/>
      <c r="BB6" s="272"/>
      <c r="BC6" s="273"/>
    </row>
    <row r="7" spans="2:55" s="17" customFormat="1" ht="25.5" customHeight="1" x14ac:dyDescent="0.25">
      <c r="B7" s="347"/>
      <c r="C7" s="347"/>
      <c r="D7" s="347"/>
      <c r="E7" s="347"/>
      <c r="F7" s="347"/>
      <c r="G7" s="347"/>
      <c r="H7" s="347"/>
      <c r="I7" s="347"/>
      <c r="J7" s="347"/>
      <c r="K7" s="347"/>
      <c r="L7" s="347"/>
      <c r="M7" s="347"/>
      <c r="N7" s="348"/>
      <c r="O7" s="277"/>
      <c r="P7" s="278"/>
      <c r="Q7" s="278"/>
      <c r="R7" s="278"/>
      <c r="S7" s="278"/>
      <c r="T7" s="278"/>
      <c r="U7" s="278"/>
      <c r="V7" s="279"/>
      <c r="W7" s="211" t="s">
        <v>25</v>
      </c>
      <c r="X7" s="297" t="s">
        <v>26</v>
      </c>
      <c r="Y7" s="297"/>
      <c r="Z7" s="297"/>
      <c r="AA7" s="297"/>
      <c r="AB7" s="297"/>
      <c r="AC7" s="297"/>
      <c r="AD7" s="297"/>
      <c r="AE7" s="298"/>
      <c r="AF7" s="269" t="s">
        <v>27</v>
      </c>
      <c r="AG7" s="277"/>
      <c r="AH7" s="278"/>
      <c r="AI7" s="278"/>
      <c r="AJ7" s="278"/>
      <c r="AK7" s="278"/>
      <c r="AL7" s="278"/>
      <c r="AM7" s="278"/>
      <c r="AN7" s="278"/>
      <c r="AO7" s="278"/>
      <c r="AP7" s="279"/>
      <c r="AQ7" s="307" t="s">
        <v>28</v>
      </c>
      <c r="AR7" s="308"/>
      <c r="AS7" s="308"/>
      <c r="AT7" s="308"/>
      <c r="AU7" s="308"/>
      <c r="AV7" s="309"/>
      <c r="AW7" s="274" t="s">
        <v>29</v>
      </c>
      <c r="AX7" s="275"/>
      <c r="AY7" s="276"/>
      <c r="AZ7" s="274" t="s">
        <v>30</v>
      </c>
      <c r="BA7" s="275"/>
      <c r="BB7" s="275"/>
      <c r="BC7" s="276"/>
    </row>
    <row r="8" spans="2:55" s="17" customFormat="1" ht="50.25" customHeight="1" x14ac:dyDescent="0.25">
      <c r="B8" s="270" t="s">
        <v>31</v>
      </c>
      <c r="C8" s="314" t="s">
        <v>32</v>
      </c>
      <c r="D8" s="317" t="s">
        <v>33</v>
      </c>
      <c r="E8" s="270" t="s">
        <v>34</v>
      </c>
      <c r="F8" s="314" t="s">
        <v>35</v>
      </c>
      <c r="G8" s="269" t="s">
        <v>36</v>
      </c>
      <c r="H8" s="291" t="s">
        <v>37</v>
      </c>
      <c r="I8" s="291" t="s">
        <v>38</v>
      </c>
      <c r="J8" s="291" t="s">
        <v>39</v>
      </c>
      <c r="K8" s="291" t="s">
        <v>40</v>
      </c>
      <c r="L8" s="349" t="s">
        <v>41</v>
      </c>
      <c r="M8" s="350"/>
      <c r="N8" s="351"/>
      <c r="O8" s="271" t="s">
        <v>42</v>
      </c>
      <c r="P8" s="272"/>
      <c r="Q8" s="272"/>
      <c r="R8" s="272"/>
      <c r="S8" s="272"/>
      <c r="T8" s="273"/>
      <c r="U8" s="271" t="s">
        <v>43</v>
      </c>
      <c r="V8" s="273"/>
      <c r="W8" s="338" t="s">
        <v>44</v>
      </c>
      <c r="X8" s="270" t="s">
        <v>45</v>
      </c>
      <c r="Y8" s="270" t="s">
        <v>46</v>
      </c>
      <c r="Z8" s="270" t="s">
        <v>47</v>
      </c>
      <c r="AA8" s="270" t="s">
        <v>48</v>
      </c>
      <c r="AB8" s="270" t="s">
        <v>49</v>
      </c>
      <c r="AC8" s="270" t="s">
        <v>50</v>
      </c>
      <c r="AD8" s="341" t="s">
        <v>51</v>
      </c>
      <c r="AE8" s="270" t="s">
        <v>52</v>
      </c>
      <c r="AF8" s="269"/>
      <c r="AG8" s="285" t="s">
        <v>53</v>
      </c>
      <c r="AH8" s="285" t="s">
        <v>54</v>
      </c>
      <c r="AI8" s="322" t="s">
        <v>55</v>
      </c>
      <c r="AJ8" s="322" t="s">
        <v>56</v>
      </c>
      <c r="AK8" s="285" t="s">
        <v>57</v>
      </c>
      <c r="AL8" s="285" t="s">
        <v>58</v>
      </c>
      <c r="AM8" s="285" t="s">
        <v>59</v>
      </c>
      <c r="AN8" s="285" t="s">
        <v>60</v>
      </c>
      <c r="AO8" s="322" t="s">
        <v>61</v>
      </c>
      <c r="AP8" s="322" t="s">
        <v>59</v>
      </c>
      <c r="AQ8" s="310"/>
      <c r="AR8" s="311"/>
      <c r="AS8" s="311"/>
      <c r="AT8" s="311"/>
      <c r="AU8" s="311"/>
      <c r="AV8" s="312"/>
      <c r="AW8" s="277"/>
      <c r="AX8" s="278"/>
      <c r="AY8" s="279"/>
      <c r="AZ8" s="277"/>
      <c r="BA8" s="278"/>
      <c r="BB8" s="278"/>
      <c r="BC8" s="279"/>
    </row>
    <row r="9" spans="2:55" s="17" customFormat="1" ht="43.5" customHeight="1" x14ac:dyDescent="0.25">
      <c r="B9" s="282"/>
      <c r="C9" s="315"/>
      <c r="D9" s="318"/>
      <c r="E9" s="282"/>
      <c r="F9" s="315"/>
      <c r="G9" s="269"/>
      <c r="H9" s="291"/>
      <c r="I9" s="291"/>
      <c r="J9" s="291"/>
      <c r="K9" s="291"/>
      <c r="L9" s="352" t="s">
        <v>62</v>
      </c>
      <c r="M9" s="352" t="s">
        <v>63</v>
      </c>
      <c r="N9" s="352" t="s">
        <v>64</v>
      </c>
      <c r="O9" s="280" t="s">
        <v>65</v>
      </c>
      <c r="P9" s="331" t="s">
        <v>66</v>
      </c>
      <c r="Q9" s="331" t="s">
        <v>67</v>
      </c>
      <c r="R9" s="333" t="s">
        <v>68</v>
      </c>
      <c r="S9" s="333" t="s">
        <v>69</v>
      </c>
      <c r="T9" s="333" t="s">
        <v>70</v>
      </c>
      <c r="U9" s="334" t="s">
        <v>71</v>
      </c>
      <c r="V9" s="335" t="s">
        <v>72</v>
      </c>
      <c r="W9" s="339"/>
      <c r="X9" s="282"/>
      <c r="Y9" s="282"/>
      <c r="Z9" s="282"/>
      <c r="AA9" s="282"/>
      <c r="AB9" s="282"/>
      <c r="AC9" s="282"/>
      <c r="AD9" s="341"/>
      <c r="AE9" s="282"/>
      <c r="AF9" s="269"/>
      <c r="AG9" s="286"/>
      <c r="AH9" s="286"/>
      <c r="AI9" s="323"/>
      <c r="AJ9" s="323"/>
      <c r="AK9" s="286"/>
      <c r="AL9" s="286"/>
      <c r="AM9" s="286"/>
      <c r="AN9" s="286"/>
      <c r="AO9" s="323"/>
      <c r="AP9" s="323"/>
      <c r="AQ9" s="283" t="s">
        <v>73</v>
      </c>
      <c r="AR9" s="283" t="s">
        <v>74</v>
      </c>
      <c r="AS9" s="283" t="s">
        <v>75</v>
      </c>
      <c r="AT9" s="39" t="s">
        <v>76</v>
      </c>
      <c r="AU9" s="39" t="s">
        <v>77</v>
      </c>
      <c r="AV9" s="336" t="s">
        <v>78</v>
      </c>
      <c r="AW9" s="320" t="s">
        <v>79</v>
      </c>
      <c r="AX9" s="320" t="s">
        <v>80</v>
      </c>
      <c r="AY9" s="320" t="s">
        <v>81</v>
      </c>
      <c r="AZ9" s="320" t="s">
        <v>82</v>
      </c>
      <c r="BA9" s="320" t="s">
        <v>83</v>
      </c>
      <c r="BB9" s="320" t="s">
        <v>84</v>
      </c>
      <c r="BC9" s="320" t="s">
        <v>85</v>
      </c>
    </row>
    <row r="10" spans="2:55" s="17" customFormat="1" ht="52.5" customHeight="1" x14ac:dyDescent="0.25">
      <c r="B10" s="313"/>
      <c r="C10" s="316"/>
      <c r="D10" s="319"/>
      <c r="E10" s="313"/>
      <c r="F10" s="316"/>
      <c r="G10" s="269"/>
      <c r="H10" s="291"/>
      <c r="I10" s="291"/>
      <c r="J10" s="291"/>
      <c r="K10" s="291"/>
      <c r="L10" s="353"/>
      <c r="M10" s="353"/>
      <c r="N10" s="353"/>
      <c r="O10" s="281"/>
      <c r="P10" s="332"/>
      <c r="Q10" s="332"/>
      <c r="R10" s="285"/>
      <c r="S10" s="285"/>
      <c r="T10" s="285"/>
      <c r="U10" s="335"/>
      <c r="V10" s="340"/>
      <c r="W10" s="339"/>
      <c r="X10" s="282"/>
      <c r="Y10" s="282"/>
      <c r="Z10" s="282"/>
      <c r="AA10" s="282"/>
      <c r="AB10" s="282"/>
      <c r="AC10" s="282"/>
      <c r="AD10" s="338"/>
      <c r="AE10" s="282"/>
      <c r="AF10" s="270"/>
      <c r="AG10" s="287"/>
      <c r="AH10" s="287"/>
      <c r="AI10" s="323"/>
      <c r="AJ10" s="323"/>
      <c r="AK10" s="287"/>
      <c r="AL10" s="287"/>
      <c r="AM10" s="287"/>
      <c r="AN10" s="287"/>
      <c r="AO10" s="337"/>
      <c r="AP10" s="323"/>
      <c r="AQ10" s="284"/>
      <c r="AR10" s="284"/>
      <c r="AS10" s="284"/>
      <c r="AT10" s="39" t="s">
        <v>86</v>
      </c>
      <c r="AU10" s="39" t="s">
        <v>86</v>
      </c>
      <c r="AV10" s="336"/>
      <c r="AW10" s="321"/>
      <c r="AX10" s="321"/>
      <c r="AY10" s="321"/>
      <c r="AZ10" s="321"/>
      <c r="BA10" s="321"/>
      <c r="BB10" s="321"/>
      <c r="BC10" s="321"/>
    </row>
    <row r="11" spans="2:55" s="170" customFormat="1" ht="89.25" x14ac:dyDescent="0.25">
      <c r="B11" s="263" t="s">
        <v>679</v>
      </c>
      <c r="C11" s="266" t="str">
        <f>+IFERROR(VLOOKUP(B11,INF!$A$2:$B$90,2,FALSE)," ")</f>
        <v>Objetivos de todos los procesos.
Nota: En caso de ser necesario agregar un comentario en la celda anterior (proceso) mencionando las salvedades a que haya lugar. Ejemplo: excepciones.</v>
      </c>
      <c r="D11" s="258" t="s">
        <v>114</v>
      </c>
      <c r="E11" s="259" t="s">
        <v>681</v>
      </c>
      <c r="F11" s="260" t="s">
        <v>905</v>
      </c>
      <c r="G11" s="258" t="s">
        <v>851</v>
      </c>
      <c r="H11" s="250" t="s">
        <v>906</v>
      </c>
      <c r="I11" s="251" t="s">
        <v>907</v>
      </c>
      <c r="J11" s="254" t="str">
        <f>IF(G11&lt;&gt;"",CONCATENATE("Posibilidad de ",G11," por"," ",H11," debido a"," ",I11),"")</f>
        <v>Posibilidad de Afectación económica y reputacional por hallazgos administrativos, disciplinarios, sancionatorio, fiscales y penales, detrimento patrimonial o incumplimiento en las metas y objetivos institucionales debido a malversación, apropiación o destinación indebida de recursos públicos</v>
      </c>
      <c r="K11" s="182" t="s">
        <v>908</v>
      </c>
      <c r="L11" s="261" t="s">
        <v>182</v>
      </c>
      <c r="M11" s="261" t="s">
        <v>200</v>
      </c>
      <c r="N11" s="261" t="s">
        <v>210</v>
      </c>
      <c r="O11" s="256">
        <v>240</v>
      </c>
      <c r="P11" s="292" t="str">
        <f>IF(O11="","",IF(O11&lt;=2,Probabilidad!$B$8,IF(O11&lt;=11.999,Probabilidad!$B$7,IF(O11&lt;=48,Probabilidad!$B$6,IF(O11&lt;=239.999,Probabilidad!$B$5,IF(O11&gt;=240,Probabilidad!$B$4,""))))))</f>
        <v>MUY ALTA</v>
      </c>
      <c r="Q11" s="261" t="s">
        <v>381</v>
      </c>
      <c r="R11" s="330">
        <f>IFERROR(VLOOKUP(P11,Probabilidad!$B$4:$C$8,2,FALSE),"")</f>
        <v>100</v>
      </c>
      <c r="S11" s="330">
        <f>IFERROR(VLOOKUP(Q11,Impacto!$B$4:$C$16,2,FALSE),"")</f>
        <v>100</v>
      </c>
      <c r="T11" s="330">
        <f>IFERROR(VALUE((R11&amp;""&amp;S11))," ")</f>
        <v>100100</v>
      </c>
      <c r="U11" s="328" t="str">
        <f>IFERROR(VLOOKUP(T11,'Matriz Calificación'!$C$54:$D$78,2,FALSE)," ")</f>
        <v>EXTREMA (P 100% , I 100%)</v>
      </c>
      <c r="V11" s="292" t="str">
        <f>IFERROR(VLOOKUP(T11,'Matriz Calificación'!$C$54:$F$78,3,FALSE)," ")</f>
        <v>EVITAR O REDUCIR</v>
      </c>
      <c r="W11" s="149" t="s">
        <v>758</v>
      </c>
      <c r="X11" s="166" t="s">
        <v>427</v>
      </c>
      <c r="Y11" s="175">
        <f>IF(X11=Controles!$D$5,Controles!$E$5,IF(X11=Controles!$D$6,Controles!$E$6,IF(X11=Controles!$D$7,Controles!$E$7," ")))</f>
        <v>0.25</v>
      </c>
      <c r="Z11" s="166" t="s">
        <v>464</v>
      </c>
      <c r="AA11" s="65">
        <f>IF(Z11=Controles!$D$8,Controles!$E$8,IF(Z11=Controles!$D$9,Controles!$E$9," "))</f>
        <v>0.15</v>
      </c>
      <c r="AB11" s="65">
        <f>+IFERROR(Y11+AA11,"")</f>
        <v>0.4</v>
      </c>
      <c r="AC11" s="166" t="s">
        <v>468</v>
      </c>
      <c r="AD11" s="166" t="s">
        <v>485</v>
      </c>
      <c r="AE11" s="166" t="s">
        <v>493</v>
      </c>
      <c r="AF11" s="97" t="str">
        <f>+IF(X11=Controles!$D$5,Controles!$N$5,IF(X11=Controles!$D$6,Controles!$N$6,IF(X11=Controles!$D$7,Controles!$N$7," ")))</f>
        <v>Probabilidad</v>
      </c>
      <c r="AG11" s="138">
        <f>IFERROR(IF(AF11=Controles!$N$5,(($R$11-($R$11*AB11))),IF(AF11=Controles!$N$7,$R$11,""))," ")</f>
        <v>60</v>
      </c>
      <c r="AH11" s="138">
        <f>IFERROR(IF(AF11=Controles!$N$7,(($S$11-($S$11*AB11))),IF(AF11=Controles!$N$5,$S$11,""))," ")</f>
        <v>100</v>
      </c>
      <c r="AI11" s="178" t="str">
        <f>IFERROR(IF(AG11="","",IF(AG11&lt;=20,"20",IF(AG11&lt;=40,"40",IF(AG11&lt;=60,"60",IF(AG11&lt;=80,"80","100"))))),"")</f>
        <v>60</v>
      </c>
      <c r="AJ11" s="178" t="str">
        <f>IFERROR(IF(AH11="","",IF(AH11&lt;=20,"20",IF(AH11&lt;=40,"40",IF(AH11&lt;=60,"60",IF(AH11&lt;=80,"80","100"))))),"")</f>
        <v>100</v>
      </c>
      <c r="AK11" s="179">
        <f>IFERROR(VALUE((AI11&amp;""&amp;AJ11))," ")</f>
        <v>60100</v>
      </c>
      <c r="AL11" s="180" t="str">
        <f>IFERROR(VLOOKUP(AK11,'Matriz Calificación'!$C$54:$F$78,2,FALSE),"")</f>
        <v>EXTREMA (P 60% , I 100%)</v>
      </c>
      <c r="AM11" s="181" t="str">
        <f>IFERROR(VLOOKUP(AL11,'Matriz Calificación'!$D$54:$I$78,4,FALSE)," ")</f>
        <v>EVITAR O REDUCIR</v>
      </c>
      <c r="AN11" s="288" cm="1">
        <f t="array" ref="AN11">INDEX(AK11:AK19,COUNT(AK11:AK19))</f>
        <v>20100</v>
      </c>
      <c r="AO11" s="288" t="str">
        <f>IFERROR(VLOOKUP(AN11,'Matriz Calificación'!$C$54:$F$78,2,FALSE),"")</f>
        <v>EXTREMA (P 20% , I 100%)</v>
      </c>
      <c r="AP11" s="292" t="str">
        <f>IFERROR(VLOOKUP(AO11,'Matriz Calificación'!$D$54:$I$78,4,FALSE)," ")</f>
        <v>EVITAR O REDUCIR</v>
      </c>
      <c r="AQ11" s="329" t="str">
        <f>IFERROR(VLOOKUP(AO11,'Matriz Calificación'!$D$54:$I$78,5,FALSE)," ")</f>
        <v>Acciones encaminadas a mitigar, reducir, transferir, reemplazar, rediseñar o eliminar la actividad que origina el riesgo.
Requiere plan de acción</v>
      </c>
      <c r="AR11" s="212" t="s">
        <v>960</v>
      </c>
      <c r="AS11" s="208" t="s">
        <v>961</v>
      </c>
      <c r="AT11" s="67">
        <v>46174</v>
      </c>
      <c r="AU11" s="67">
        <v>46374</v>
      </c>
      <c r="AV11" s="212" t="s">
        <v>937</v>
      </c>
      <c r="AW11" s="167"/>
      <c r="AX11" s="169"/>
      <c r="AY11" s="169"/>
      <c r="AZ11" s="259"/>
      <c r="BA11" s="250"/>
      <c r="BB11" s="169"/>
      <c r="BC11" s="250"/>
    </row>
    <row r="12" spans="2:55" s="170" customFormat="1" ht="87" x14ac:dyDescent="0.25">
      <c r="B12" s="264"/>
      <c r="C12" s="267"/>
      <c r="D12" s="258"/>
      <c r="E12" s="259"/>
      <c r="F12" s="255"/>
      <c r="G12" s="258"/>
      <c r="H12" s="250"/>
      <c r="I12" s="252"/>
      <c r="J12" s="254"/>
      <c r="K12" s="192" t="s">
        <v>938</v>
      </c>
      <c r="L12" s="261"/>
      <c r="M12" s="261"/>
      <c r="N12" s="261"/>
      <c r="O12" s="256"/>
      <c r="P12" s="292"/>
      <c r="Q12" s="261"/>
      <c r="R12" s="330"/>
      <c r="S12" s="330"/>
      <c r="T12" s="330"/>
      <c r="U12" s="328"/>
      <c r="V12" s="292"/>
      <c r="W12" s="149" t="s">
        <v>759</v>
      </c>
      <c r="X12" s="166" t="s">
        <v>427</v>
      </c>
      <c r="Y12" s="175">
        <f>IF(X12=Controles!$D$5,Controles!$E$5,IF(X12=Controles!$D$6,Controles!$E$6,IF(X12=Controles!$D$7,Controles!$E$7," ")))</f>
        <v>0.25</v>
      </c>
      <c r="Z12" s="166" t="s">
        <v>464</v>
      </c>
      <c r="AA12" s="65">
        <f>IF(Z12=Controles!$D$8,Controles!$E$8,IF(Z12=Controles!$D$9,Controles!$E$9," "))</f>
        <v>0.15</v>
      </c>
      <c r="AB12" s="65">
        <f t="shared" ref="AB12:AB75" si="0">+IFERROR(Y12+AA12,"")</f>
        <v>0.4</v>
      </c>
      <c r="AC12" s="166" t="s">
        <v>470</v>
      </c>
      <c r="AD12" s="166" t="s">
        <v>491</v>
      </c>
      <c r="AE12" s="166" t="s">
        <v>493</v>
      </c>
      <c r="AF12" s="97" t="str">
        <f>+IF(X12=Controles!$D$5,Controles!$N$5,IF(X12=Controles!$D$6,Controles!$N$6,IF(X12=Controles!$D$7,Controles!$N$7," ")))</f>
        <v>Probabilidad</v>
      </c>
      <c r="AG12" s="138">
        <f>IFERROR(IF(AND(AF11=Controles!$N$5,AF12=Controles!$N$5),(AG11-(+AG11*AB12)),IF(AF12=Controles!$N$5,(R11-(+R11*AB12)),IF(AF12=Controles!$N$7,AG11,""))),"")</f>
        <v>36</v>
      </c>
      <c r="AH12" s="138">
        <f>IFERROR(IF(AND(AF11=Controles!$N$7,AF12=Controles!$N$7),(AH11-(+AH11*AB12)),IF(AF12=Controles!$N$7,($S$11-(+$S$11*AB12)),IF(AF12=Controles!$N$5,AH11,""))),"")</f>
        <v>100</v>
      </c>
      <c r="AI12" s="178" t="str">
        <f t="shared" ref="AI12:AI19" si="1">IFERROR(IF(AG12="","",IF(AG12&lt;=20,"20",IF(AG12&lt;=40,"40",IF(AG12&lt;=60,"60",IF(AG12&lt;=80,"80","100"))))),"")</f>
        <v>40</v>
      </c>
      <c r="AJ12" s="178" t="str">
        <f t="shared" ref="AJ12:AJ19" si="2">IFERROR(IF(AH12="","",IF(AH12&lt;=20,"20",IF(AH12&lt;=40,"40",IF(AH12&lt;=60,"60",IF(AH12&lt;=80,"80","100"))))),"")</f>
        <v>100</v>
      </c>
      <c r="AK12" s="179">
        <f t="shared" ref="AK12:AK19" si="3">IFERROR(VALUE((AI12&amp;""&amp;AJ12))," ")</f>
        <v>40100</v>
      </c>
      <c r="AL12" s="180" t="str">
        <f>IFERROR(VLOOKUP(AK12,'Matriz Calificación'!$C$54:$F$78,2,FALSE),"")</f>
        <v>EXTREMA (P 40% , I 100%)</v>
      </c>
      <c r="AM12" s="181" t="str">
        <f>IFERROR(VLOOKUP(AL12,'Matriz Calificación'!$D$54:$I$78,4,FALSE)," ")</f>
        <v>EVITAR O REDUCIR</v>
      </c>
      <c r="AN12" s="289"/>
      <c r="AO12" s="289"/>
      <c r="AP12" s="292"/>
      <c r="AQ12" s="329"/>
      <c r="AR12" s="66"/>
      <c r="AS12" s="167"/>
      <c r="AT12" s="167"/>
      <c r="AU12" s="167"/>
      <c r="AV12" s="66"/>
      <c r="AW12" s="167"/>
      <c r="AX12" s="169"/>
      <c r="AY12" s="169"/>
      <c r="AZ12" s="259"/>
      <c r="BA12" s="250"/>
      <c r="BB12" s="169"/>
      <c r="BC12" s="250"/>
    </row>
    <row r="13" spans="2:55" s="170" customFormat="1" ht="69.75" customHeight="1" x14ac:dyDescent="0.25">
      <c r="B13" s="264"/>
      <c r="C13" s="267"/>
      <c r="D13" s="258"/>
      <c r="E13" s="259"/>
      <c r="F13" s="255"/>
      <c r="G13" s="258"/>
      <c r="H13" s="250"/>
      <c r="I13" s="252"/>
      <c r="J13" s="254"/>
      <c r="K13" s="192" t="s">
        <v>909</v>
      </c>
      <c r="L13" s="261"/>
      <c r="M13" s="261"/>
      <c r="N13" s="261"/>
      <c r="O13" s="256"/>
      <c r="P13" s="292"/>
      <c r="Q13" s="261"/>
      <c r="R13" s="330"/>
      <c r="S13" s="330"/>
      <c r="T13" s="330"/>
      <c r="U13" s="328"/>
      <c r="V13" s="292"/>
      <c r="W13" s="149" t="s">
        <v>760</v>
      </c>
      <c r="X13" s="191" t="s">
        <v>438</v>
      </c>
      <c r="Y13" s="175">
        <f>IF(X13=Controles!$D$5,Controles!$E$5,IF(X13=Controles!$D$6,Controles!$E$6,IF(X13=Controles!$D$7,Controles!$E$7," ")))</f>
        <v>0.15</v>
      </c>
      <c r="Z13" s="191" t="s">
        <v>464</v>
      </c>
      <c r="AA13" s="65">
        <f>IF(Z13=Controles!$D$8,Controles!$E$8,IF(Z13=Controles!$D$9,Controles!$E$9," "))</f>
        <v>0.15</v>
      </c>
      <c r="AB13" s="65">
        <f t="shared" si="0"/>
        <v>0.3</v>
      </c>
      <c r="AC13" s="191" t="s">
        <v>468</v>
      </c>
      <c r="AD13" s="191" t="s">
        <v>491</v>
      </c>
      <c r="AE13" s="191" t="s">
        <v>493</v>
      </c>
      <c r="AF13" s="97" t="str">
        <f>+IF(X13=Controles!$D$5,Controles!$N$5,IF(X13=Controles!$D$6,Controles!$N$6,IF(X13=Controles!$D$7,Controles!$N$7," ")))</f>
        <v>Probabilidad</v>
      </c>
      <c r="AG13" s="138">
        <f>IFERROR(IF(AND(AF12=Controles!$N$5,AF13=Controles!$N$5),(AG12-(+AG12*AB13)),IF(AND(AF12=Controles!$N$7,AF13=Controles!$N$5),(AG11-(+AG11*AB13)),IF(AF13=Controles!$N$7,AG12,""))),"")</f>
        <v>25.200000000000003</v>
      </c>
      <c r="AH13" s="138">
        <f>IFERROR(IF(AND(AF12=Controles!$N$7,AF13=Controles!$N$7),(AH12-(+AH12*AB13)),IF(AND(AF12=Controles!$N$5,AF13=Controles!$N$7),(AH11-(+AH11*AB13)),IF(AF13=Controles!$N$5,AH12,""))),"")</f>
        <v>100</v>
      </c>
      <c r="AI13" s="178" t="str">
        <f t="shared" si="1"/>
        <v>40</v>
      </c>
      <c r="AJ13" s="178" t="str">
        <f t="shared" si="2"/>
        <v>100</v>
      </c>
      <c r="AK13" s="179">
        <f t="shared" si="3"/>
        <v>40100</v>
      </c>
      <c r="AL13" s="180" t="str">
        <f>IFERROR(VLOOKUP(AK13,'Matriz Calificación'!$C$54:$F$78,2,FALSE),"")</f>
        <v>EXTREMA (P 40% , I 100%)</v>
      </c>
      <c r="AM13" s="181" t="str">
        <f>IFERROR(VLOOKUP(AL13,'Matriz Calificación'!$D$54:$I$78,4,FALSE)," ")</f>
        <v>EVITAR O REDUCIR</v>
      </c>
      <c r="AN13" s="289"/>
      <c r="AO13" s="289"/>
      <c r="AP13" s="292"/>
      <c r="AQ13" s="329"/>
      <c r="AR13" s="66"/>
      <c r="AS13" s="167"/>
      <c r="AT13" s="167"/>
      <c r="AU13" s="167"/>
      <c r="AV13" s="66"/>
      <c r="AW13" s="167"/>
      <c r="AX13" s="169"/>
      <c r="AY13" s="169"/>
      <c r="AZ13" s="259"/>
      <c r="BA13" s="250"/>
      <c r="BB13" s="169"/>
      <c r="BC13" s="250"/>
    </row>
    <row r="14" spans="2:55" s="170" customFormat="1" ht="87" x14ac:dyDescent="0.25">
      <c r="B14" s="264"/>
      <c r="C14" s="267"/>
      <c r="D14" s="258"/>
      <c r="E14" s="259"/>
      <c r="F14" s="255"/>
      <c r="G14" s="258"/>
      <c r="H14" s="250"/>
      <c r="I14" s="252"/>
      <c r="J14" s="254"/>
      <c r="K14" s="192" t="s">
        <v>910</v>
      </c>
      <c r="L14" s="261"/>
      <c r="M14" s="261"/>
      <c r="N14" s="261"/>
      <c r="O14" s="256"/>
      <c r="P14" s="292"/>
      <c r="Q14" s="261"/>
      <c r="R14" s="330"/>
      <c r="S14" s="330"/>
      <c r="T14" s="330"/>
      <c r="U14" s="328"/>
      <c r="V14" s="292"/>
      <c r="W14" s="149" t="s">
        <v>760</v>
      </c>
      <c r="X14" s="199" t="s">
        <v>438</v>
      </c>
      <c r="Y14" s="175">
        <f>IF(X14=Controles!$D$5,Controles!$E$5,IF(X14=Controles!$D$6,Controles!$E$6,IF(X14=Controles!$D$7,Controles!$E$7," ")))</f>
        <v>0.15</v>
      </c>
      <c r="Z14" s="199" t="s">
        <v>464</v>
      </c>
      <c r="AA14" s="65">
        <f>IF(Z14=Controles!$D$8,Controles!$E$8,IF(Z14=Controles!$D$9,Controles!$E$9," "))</f>
        <v>0.15</v>
      </c>
      <c r="AB14" s="65">
        <f t="shared" si="0"/>
        <v>0.3</v>
      </c>
      <c r="AC14" s="166" t="s">
        <v>468</v>
      </c>
      <c r="AD14" s="199" t="s">
        <v>491</v>
      </c>
      <c r="AE14" s="166" t="s">
        <v>493</v>
      </c>
      <c r="AF14" s="97" t="str">
        <f>+IF(X14=Controles!$D$5,Controles!$N$5,IF(X14=Controles!$D$6,Controles!$N$6,IF(X14=Controles!$D$7,Controles!$N$7," ")))</f>
        <v>Probabilidad</v>
      </c>
      <c r="AG14" s="138">
        <f>IFERROR(IF(AND(AF13=Controles!$N$5,AF14=Controles!$N$5),(AG13-(+AG13*AB14)),IF(AND(AF13=Controles!$N$7,AF14=Controles!$N$5),(AG12-(+AG12*AB14)),IF(AF14=Controles!$N$7,AG13,""))),"")</f>
        <v>17.64</v>
      </c>
      <c r="AH14" s="138">
        <f>IFERROR(IF(AND(AF13=Controles!$N$7,AF14=Controles!$N$7),(AH13-(+AH13*AB14)),IF(AND(AF13=Controles!$N$5,AF14=Controles!$N$7),(AH12-(+AH12*AB14)),IF(AF14=Controles!$N$5,AH13,""))),"")</f>
        <v>100</v>
      </c>
      <c r="AI14" s="178" t="str">
        <f t="shared" si="1"/>
        <v>20</v>
      </c>
      <c r="AJ14" s="178" t="str">
        <f t="shared" si="2"/>
        <v>100</v>
      </c>
      <c r="AK14" s="179">
        <f t="shared" si="3"/>
        <v>20100</v>
      </c>
      <c r="AL14" s="180" t="str">
        <f>IFERROR(VLOOKUP(AK14,'Matriz Calificación'!$C$54:$F$78,2,FALSE),"")</f>
        <v>EXTREMA (P 20% , I 100%)</v>
      </c>
      <c r="AM14" s="181" t="str">
        <f>IFERROR(VLOOKUP(AL14,'Matriz Calificación'!$D$54:$I$78,4,FALSE)," ")</f>
        <v>EVITAR O REDUCIR</v>
      </c>
      <c r="AN14" s="289"/>
      <c r="AO14" s="289"/>
      <c r="AP14" s="292"/>
      <c r="AQ14" s="329"/>
      <c r="AR14" s="66"/>
      <c r="AS14" s="167"/>
      <c r="AT14" s="167"/>
      <c r="AU14" s="167"/>
      <c r="AV14" s="66"/>
      <c r="AW14" s="167"/>
      <c r="AX14" s="169"/>
      <c r="AY14" s="169"/>
      <c r="AZ14" s="259"/>
      <c r="BA14" s="250"/>
      <c r="BB14" s="169"/>
      <c r="BC14" s="250"/>
    </row>
    <row r="15" spans="2:55" s="170" customFormat="1" ht="83.25" customHeight="1" x14ac:dyDescent="0.25">
      <c r="B15" s="264"/>
      <c r="C15" s="267"/>
      <c r="D15" s="258"/>
      <c r="E15" s="259"/>
      <c r="F15" s="255"/>
      <c r="G15" s="258"/>
      <c r="H15" s="250"/>
      <c r="I15" s="252"/>
      <c r="J15" s="254"/>
      <c r="K15" s="192" t="s">
        <v>911</v>
      </c>
      <c r="L15" s="261"/>
      <c r="M15" s="261"/>
      <c r="N15" s="261"/>
      <c r="O15" s="256"/>
      <c r="P15" s="292"/>
      <c r="Q15" s="261"/>
      <c r="R15" s="330"/>
      <c r="S15" s="330"/>
      <c r="T15" s="330"/>
      <c r="U15" s="328"/>
      <c r="V15" s="292"/>
      <c r="W15" s="149" t="s">
        <v>761</v>
      </c>
      <c r="X15" s="197" t="s">
        <v>438</v>
      </c>
      <c r="Y15" s="175">
        <f>IF(X15=Controles!$D$5,Controles!$E$5,IF(X15=Controles!$D$6,Controles!$E$6,IF(X15=Controles!$D$7,Controles!$E$7," ")))</f>
        <v>0.15</v>
      </c>
      <c r="Z15" s="197" t="s">
        <v>464</v>
      </c>
      <c r="AA15" s="65">
        <f>IF(Z15=Controles!$D$8,Controles!$E$8,IF(Z15=Controles!$D$9,Controles!$E$9," "))</f>
        <v>0.15</v>
      </c>
      <c r="AB15" s="65">
        <f t="shared" si="0"/>
        <v>0.3</v>
      </c>
      <c r="AC15" s="197" t="s">
        <v>468</v>
      </c>
      <c r="AD15" s="199" t="s">
        <v>487</v>
      </c>
      <c r="AE15" s="197" t="s">
        <v>493</v>
      </c>
      <c r="AF15" s="97" t="str">
        <f>+IF(X15=Controles!$D$5,Controles!$N$5,IF(X15=Controles!$D$6,Controles!$N$6,IF(X15=Controles!$D$7,Controles!$N$7," ")))</f>
        <v>Probabilidad</v>
      </c>
      <c r="AG15" s="138">
        <f>IFERROR(IF(AND(AF14=Controles!$N$5,AF15=Controles!$N$5),(AG14-(+AG14*AB15)),IF(AND(AF14=Controles!$N$7,AF15=Controles!$N$5),(AG13-(+AG13*AB15)),IF(AF15=Controles!$N$7,AG14,""))),"")</f>
        <v>12.348000000000001</v>
      </c>
      <c r="AH15" s="138">
        <f>IFERROR(IF(AND(AF14=Controles!$N$7,AF15=Controles!$N$7),(AH14-(+AH14*AB15)),IF(AND(AF14=Controles!$N$5,AF15=Controles!$N$7),(AH13-(+AH13*AB15)),IF(AF15=Controles!$N$5,AH14,""))),"")</f>
        <v>100</v>
      </c>
      <c r="AI15" s="178" t="str">
        <f t="shared" si="1"/>
        <v>20</v>
      </c>
      <c r="AJ15" s="178" t="str">
        <f t="shared" si="2"/>
        <v>100</v>
      </c>
      <c r="AK15" s="179">
        <f t="shared" si="3"/>
        <v>20100</v>
      </c>
      <c r="AL15" s="180" t="str">
        <f>IFERROR(VLOOKUP(AK15,'Matriz Calificación'!$C$54:$F$78,2,FALSE),"")</f>
        <v>EXTREMA (P 20% , I 100%)</v>
      </c>
      <c r="AM15" s="181" t="str">
        <f>IFERROR(VLOOKUP(AL15,'Matriz Calificación'!$D$54:$I$78,4,FALSE)," ")</f>
        <v>EVITAR O REDUCIR</v>
      </c>
      <c r="AN15" s="289"/>
      <c r="AO15" s="289"/>
      <c r="AP15" s="292"/>
      <c r="AQ15" s="329"/>
      <c r="AR15" s="66"/>
      <c r="AS15" s="167"/>
      <c r="AT15" s="167"/>
      <c r="AU15" s="167"/>
      <c r="AV15" s="66"/>
      <c r="AW15" s="167"/>
      <c r="AX15" s="169"/>
      <c r="AY15" s="169"/>
      <c r="AZ15" s="259"/>
      <c r="BA15" s="250"/>
      <c r="BB15" s="169"/>
      <c r="BC15" s="250"/>
    </row>
    <row r="16" spans="2:55" s="170" customFormat="1" ht="78" customHeight="1" x14ac:dyDescent="0.25">
      <c r="B16" s="264"/>
      <c r="C16" s="267"/>
      <c r="D16" s="258"/>
      <c r="E16" s="259"/>
      <c r="F16" s="255"/>
      <c r="G16" s="258"/>
      <c r="H16" s="250"/>
      <c r="I16" s="252"/>
      <c r="J16" s="254"/>
      <c r="K16" s="192" t="s">
        <v>912</v>
      </c>
      <c r="L16" s="261"/>
      <c r="M16" s="261"/>
      <c r="N16" s="261"/>
      <c r="O16" s="256"/>
      <c r="P16" s="292"/>
      <c r="Q16" s="261"/>
      <c r="R16" s="330"/>
      <c r="S16" s="330"/>
      <c r="T16" s="330"/>
      <c r="U16" s="328"/>
      <c r="V16" s="292"/>
      <c r="W16" s="149" t="s">
        <v>762</v>
      </c>
      <c r="X16" s="191" t="s">
        <v>427</v>
      </c>
      <c r="Y16" s="175">
        <f>IF(X16=Controles!$D$5,Controles!$E$5,IF(X16=Controles!$D$6,Controles!$E$6,IF(X16=Controles!$D$7,Controles!$E$7," ")))</f>
        <v>0.25</v>
      </c>
      <c r="Z16" s="191" t="s">
        <v>464</v>
      </c>
      <c r="AA16" s="65">
        <f>IF(Z16=Controles!$D$8,Controles!$E$8,IF(Z16=Controles!$D$9,Controles!$E$9," "))</f>
        <v>0.15</v>
      </c>
      <c r="AB16" s="65">
        <f t="shared" si="0"/>
        <v>0.4</v>
      </c>
      <c r="AC16" s="191" t="s">
        <v>468</v>
      </c>
      <c r="AD16" s="191" t="s">
        <v>491</v>
      </c>
      <c r="AE16" s="191" t="s">
        <v>493</v>
      </c>
      <c r="AF16" s="97" t="str">
        <f>+IF(X16=Controles!$D$5,Controles!$N$5,IF(X16=Controles!$D$6,Controles!$N$6,IF(X16=Controles!$D$7,Controles!$N$7," ")))</f>
        <v>Probabilidad</v>
      </c>
      <c r="AG16" s="138">
        <f>IFERROR(IF(AND(AF15=Controles!$N$5,AF16=Controles!$N$5),(AG15-(+AG15*AB16)),IF(AND(AF15=Controles!$N$7,AF16=Controles!$N$5),(AG14-(+AG14*AB16)),IF(AF16=Controles!$N$7,AG15,""))),"")</f>
        <v>7.4088000000000003</v>
      </c>
      <c r="AH16" s="138">
        <f>IFERROR(IF(AND(AF15=Controles!$N$7,AF16=Controles!$N$7),(AH15-(+AH15*AB16)),IF(AND(AF15=Controles!$N$5,AF16=Controles!$N$7),(AH14-(+AH14*AB16)),IF(AF16=Controles!$N$5,AH15,""))),"")</f>
        <v>100</v>
      </c>
      <c r="AI16" s="178" t="str">
        <f t="shared" si="1"/>
        <v>20</v>
      </c>
      <c r="AJ16" s="178" t="str">
        <f t="shared" si="2"/>
        <v>100</v>
      </c>
      <c r="AK16" s="179">
        <f t="shared" si="3"/>
        <v>20100</v>
      </c>
      <c r="AL16" s="180" t="str">
        <f>IFERROR(VLOOKUP(AK16,'Matriz Calificación'!$C$54:$F$78,2,FALSE),"")</f>
        <v>EXTREMA (P 20% , I 100%)</v>
      </c>
      <c r="AM16" s="181" t="str">
        <f>IFERROR(VLOOKUP(AL16,'Matriz Calificación'!$D$54:$I$78,4,FALSE)," ")</f>
        <v>EVITAR O REDUCIR</v>
      </c>
      <c r="AN16" s="289"/>
      <c r="AO16" s="289"/>
      <c r="AP16" s="292"/>
      <c r="AQ16" s="329"/>
      <c r="AR16" s="66"/>
      <c r="AS16" s="167"/>
      <c r="AT16" s="167"/>
      <c r="AU16" s="167"/>
      <c r="AV16" s="66"/>
      <c r="AW16" s="167"/>
      <c r="AX16" s="169"/>
      <c r="AY16" s="169"/>
      <c r="AZ16" s="259"/>
      <c r="BA16" s="250"/>
      <c r="BB16" s="169"/>
      <c r="BC16" s="250"/>
    </row>
    <row r="17" spans="2:55" s="170" customFormat="1" ht="84.75" customHeight="1" x14ac:dyDescent="0.25">
      <c r="B17" s="264"/>
      <c r="C17" s="267"/>
      <c r="D17" s="258"/>
      <c r="E17" s="259"/>
      <c r="F17" s="255"/>
      <c r="G17" s="258"/>
      <c r="H17" s="250"/>
      <c r="I17" s="252"/>
      <c r="J17" s="254"/>
      <c r="K17" s="192" t="s">
        <v>913</v>
      </c>
      <c r="L17" s="261"/>
      <c r="M17" s="261"/>
      <c r="N17" s="261"/>
      <c r="O17" s="256"/>
      <c r="P17" s="292"/>
      <c r="Q17" s="261"/>
      <c r="R17" s="330"/>
      <c r="S17" s="330"/>
      <c r="T17" s="330"/>
      <c r="U17" s="328"/>
      <c r="V17" s="292"/>
      <c r="W17" s="149" t="s">
        <v>763</v>
      </c>
      <c r="X17" s="191" t="s">
        <v>438</v>
      </c>
      <c r="Y17" s="175">
        <f>IF(X17=Controles!$D$5,Controles!$E$5,IF(X17=Controles!$D$6,Controles!$E$6,IF(X17=Controles!$D$7,Controles!$E$7," ")))</f>
        <v>0.15</v>
      </c>
      <c r="Z17" s="191" t="s">
        <v>464</v>
      </c>
      <c r="AA17" s="65">
        <f>IF(Z17=Controles!$D$8,Controles!$E$8,IF(Z17=Controles!$D$9,Controles!$E$9," "))</f>
        <v>0.15</v>
      </c>
      <c r="AB17" s="65">
        <f t="shared" si="0"/>
        <v>0.3</v>
      </c>
      <c r="AC17" s="191" t="s">
        <v>468</v>
      </c>
      <c r="AD17" s="191" t="s">
        <v>479</v>
      </c>
      <c r="AE17" s="191" t="s">
        <v>493</v>
      </c>
      <c r="AF17" s="97" t="str">
        <f>+IF(X17=Controles!$D$5,Controles!$N$5,IF(X17=Controles!$D$6,Controles!$N$6,IF(X17=Controles!$D$7,Controles!$N$7," ")))</f>
        <v>Probabilidad</v>
      </c>
      <c r="AG17" s="138">
        <f>IFERROR(IF(AND(AF16=Controles!$N$5,AF17=Controles!$N$5),(AG16-(+AG16*AB17)),IF(AND(AF16=Controles!$N$7,AF17=Controles!$N$5),(AG15-(+AG15*AB17)),IF(AF17=Controles!$N$7,AG16,""))),"")</f>
        <v>5.1861600000000001</v>
      </c>
      <c r="AH17" s="138">
        <f>IFERROR(IF(AND(AF16=Controles!$N$7,AF17=Controles!$N$7),(AH16-(+AH16*AB17)),IF(AND(AF16=Controles!$N$5,AF17=Controles!$N$7),(AH15-(+AH15*AB17)),IF(AF17=Controles!$N$5,AH16,""))),"")</f>
        <v>100</v>
      </c>
      <c r="AI17" s="178" t="str">
        <f t="shared" si="1"/>
        <v>20</v>
      </c>
      <c r="AJ17" s="178" t="str">
        <f t="shared" si="2"/>
        <v>100</v>
      </c>
      <c r="AK17" s="179">
        <f t="shared" si="3"/>
        <v>20100</v>
      </c>
      <c r="AL17" s="180" t="str">
        <f>IFERROR(VLOOKUP(AK17,'Matriz Calificación'!$C$54:$F$78,2,FALSE),"")</f>
        <v>EXTREMA (P 20% , I 100%)</v>
      </c>
      <c r="AM17" s="181" t="str">
        <f>IFERROR(VLOOKUP(AL17,'Matriz Calificación'!$D$54:$I$78,4,FALSE)," ")</f>
        <v>EVITAR O REDUCIR</v>
      </c>
      <c r="AN17" s="289"/>
      <c r="AO17" s="289"/>
      <c r="AP17" s="292"/>
      <c r="AQ17" s="329"/>
      <c r="AR17" s="66"/>
      <c r="AS17" s="165"/>
      <c r="AT17" s="168"/>
      <c r="AU17" s="168"/>
      <c r="AV17" s="66"/>
      <c r="AW17" s="167"/>
      <c r="AX17" s="169"/>
      <c r="AY17" s="169"/>
      <c r="AZ17" s="259"/>
      <c r="BA17" s="250"/>
      <c r="BB17" s="169"/>
      <c r="BC17" s="250"/>
    </row>
    <row r="18" spans="2:55" s="170" customFormat="1" ht="74.25" customHeight="1" x14ac:dyDescent="0.25">
      <c r="B18" s="264"/>
      <c r="C18" s="267"/>
      <c r="D18" s="258"/>
      <c r="E18" s="259"/>
      <c r="F18" s="255"/>
      <c r="G18" s="258"/>
      <c r="H18" s="250"/>
      <c r="I18" s="252"/>
      <c r="J18" s="254"/>
      <c r="K18" s="182" t="s">
        <v>914</v>
      </c>
      <c r="L18" s="261"/>
      <c r="M18" s="261"/>
      <c r="N18" s="261"/>
      <c r="O18" s="256"/>
      <c r="P18" s="292"/>
      <c r="Q18" s="261"/>
      <c r="R18" s="330"/>
      <c r="S18" s="330"/>
      <c r="T18" s="330"/>
      <c r="U18" s="328"/>
      <c r="V18" s="292"/>
      <c r="W18" s="149" t="s">
        <v>764</v>
      </c>
      <c r="X18" s="191" t="s">
        <v>427</v>
      </c>
      <c r="Y18" s="175">
        <f>IF(X18=Controles!$D$5,Controles!$E$5,IF(X18=Controles!$D$6,Controles!$E$6,IF(X18=Controles!$D$7,Controles!$E$7," ")))</f>
        <v>0.25</v>
      </c>
      <c r="Z18" s="191" t="s">
        <v>459</v>
      </c>
      <c r="AA18" s="65">
        <f>IF(Z18=Controles!$D$8,Controles!$E$8,IF(Z18=Controles!$D$9,Controles!$E$9," "))</f>
        <v>0.25</v>
      </c>
      <c r="AB18" s="65">
        <f t="shared" si="0"/>
        <v>0.5</v>
      </c>
      <c r="AC18" s="191" t="s">
        <v>468</v>
      </c>
      <c r="AD18" s="191" t="s">
        <v>487</v>
      </c>
      <c r="AE18" s="191" t="s">
        <v>493</v>
      </c>
      <c r="AF18" s="97" t="str">
        <f>+IF(X18=Controles!$D$5,Controles!$N$5,IF(X18=Controles!$D$6,Controles!$N$6,IF(X18=Controles!$D$7,Controles!$N$7," ")))</f>
        <v>Probabilidad</v>
      </c>
      <c r="AG18" s="138">
        <f>IFERROR(IF(AND(AF17=Controles!$N$5,AF18=Controles!$N$5),(AG17-(+AG17*AB18)),IF(AND(AF17=Controles!$N$7,AF18=Controles!$N$5),(AG16-(+AG16*AB18)),IF(AF18=Controles!$N$7,AG17,""))),"")</f>
        <v>2.5930800000000001</v>
      </c>
      <c r="AH18" s="138">
        <f>IFERROR(IF(AND(AF17=Controles!$N$7,AF18=Controles!$N$7),(AH17-(+AH17*AB18)),IF(AND(AF17=Controles!$N$5,AF18=Controles!$N$7),(AH16-(+AH16*AB18)),IF(AF18=Controles!$N$5,AH17,""))),"")</f>
        <v>100</v>
      </c>
      <c r="AI18" s="178" t="str">
        <f t="shared" si="1"/>
        <v>20</v>
      </c>
      <c r="AJ18" s="178" t="str">
        <f t="shared" si="2"/>
        <v>100</v>
      </c>
      <c r="AK18" s="179">
        <f t="shared" si="3"/>
        <v>20100</v>
      </c>
      <c r="AL18" s="180" t="str">
        <f>IFERROR(VLOOKUP(AK18,'Matriz Calificación'!$C$54:$F$78,2,FALSE),"")</f>
        <v>EXTREMA (P 20% , I 100%)</v>
      </c>
      <c r="AM18" s="181" t="str">
        <f>IFERROR(VLOOKUP(AL18,'Matriz Calificación'!$D$54:$I$78,4,FALSE)," ")</f>
        <v>EVITAR O REDUCIR</v>
      </c>
      <c r="AN18" s="289"/>
      <c r="AO18" s="289"/>
      <c r="AP18" s="292"/>
      <c r="AQ18" s="329"/>
      <c r="AR18" s="66"/>
      <c r="AS18" s="165"/>
      <c r="AT18" s="168"/>
      <c r="AU18" s="168"/>
      <c r="AV18" s="66"/>
      <c r="AW18" s="167"/>
      <c r="AX18" s="169"/>
      <c r="AY18" s="169"/>
      <c r="AZ18" s="259"/>
      <c r="BA18" s="250"/>
      <c r="BB18" s="169"/>
      <c r="BC18" s="250"/>
    </row>
    <row r="19" spans="2:55" s="170" customFormat="1" ht="53.25" customHeight="1" x14ac:dyDescent="0.25">
      <c r="B19" s="265"/>
      <c r="C19" s="268"/>
      <c r="D19" s="258"/>
      <c r="E19" s="259"/>
      <c r="F19" s="255"/>
      <c r="G19" s="258"/>
      <c r="H19" s="250"/>
      <c r="I19" s="253"/>
      <c r="J19" s="254"/>
      <c r="K19" s="195"/>
      <c r="L19" s="261"/>
      <c r="M19" s="261"/>
      <c r="N19" s="261"/>
      <c r="O19" s="257"/>
      <c r="P19" s="292"/>
      <c r="Q19" s="261"/>
      <c r="R19" s="330"/>
      <c r="S19" s="330"/>
      <c r="T19" s="330"/>
      <c r="U19" s="328"/>
      <c r="V19" s="292"/>
      <c r="W19" s="149" t="s">
        <v>765</v>
      </c>
      <c r="X19" s="199" t="s">
        <v>438</v>
      </c>
      <c r="Y19" s="175">
        <f>IF(X19=Controles!$D$5,Controles!$E$5,IF(X19=Controles!$D$6,Controles!$E$6,IF(X19=Controles!$D$7,Controles!$E$7," ")))</f>
        <v>0.15</v>
      </c>
      <c r="Z19" s="199" t="s">
        <v>464</v>
      </c>
      <c r="AA19" s="65">
        <f>IF(Z19=Controles!$D$8,Controles!$E$8,IF(Z19=Controles!$D$9,Controles!$E$9," "))</f>
        <v>0.15</v>
      </c>
      <c r="AB19" s="65">
        <f t="shared" si="0"/>
        <v>0.3</v>
      </c>
      <c r="AC19" s="166" t="s">
        <v>470</v>
      </c>
      <c r="AD19" s="166" t="s">
        <v>491</v>
      </c>
      <c r="AE19" s="166" t="s">
        <v>493</v>
      </c>
      <c r="AF19" s="97" t="str">
        <f>+IF(X19=Controles!$D$5,Controles!$N$5,IF(X19=Controles!$D$6,Controles!$N$6,IF(X19=Controles!$D$7,Controles!$N$7," ")))</f>
        <v>Probabilidad</v>
      </c>
      <c r="AG19" s="138">
        <f>IFERROR(IF(AND(AF18=Controles!$N$5,AF19=Controles!$N$5),(AG18-(+AG18*AB19)),IF(AND(AF18=Controles!$N$7,AF19=Controles!$N$5),(AG17-(+AG17*AB19)),IF(AF19=Controles!$N$7,AG18,""))),"")</f>
        <v>1.815156</v>
      </c>
      <c r="AH19" s="138">
        <f>IFERROR(IF(AND(AF18=Controles!$N$7,AF19=Controles!$N$7),(AH18-(+AH18*AB19)),IF(AND(AF18=Controles!$N$5,AF19=Controles!$N$7),(AH17-(+AH17*AB19)),IF(AF19=Controles!$N$5,AH18,""))),"")</f>
        <v>100</v>
      </c>
      <c r="AI19" s="178" t="str">
        <f t="shared" si="1"/>
        <v>20</v>
      </c>
      <c r="AJ19" s="178" t="str">
        <f t="shared" si="2"/>
        <v>100</v>
      </c>
      <c r="AK19" s="179">
        <f t="shared" si="3"/>
        <v>20100</v>
      </c>
      <c r="AL19" s="180" t="str">
        <f>IFERROR(VLOOKUP(AK19,'Matriz Calificación'!$C$54:$F$78,2,FALSE),"")</f>
        <v>EXTREMA (P 20% , I 100%)</v>
      </c>
      <c r="AM19" s="181" t="str">
        <f>IFERROR(VLOOKUP(AL19,'Matriz Calificación'!$D$54:$I$78,4,FALSE)," ")</f>
        <v>EVITAR O REDUCIR</v>
      </c>
      <c r="AN19" s="290"/>
      <c r="AO19" s="290"/>
      <c r="AP19" s="292"/>
      <c r="AQ19" s="329"/>
      <c r="AR19" s="66"/>
      <c r="AS19" s="165"/>
      <c r="AT19" s="67"/>
      <c r="AU19" s="67"/>
      <c r="AV19" s="66"/>
      <c r="AW19" s="167"/>
      <c r="AX19" s="169"/>
      <c r="AY19" s="169"/>
      <c r="AZ19" s="259"/>
      <c r="BA19" s="250"/>
      <c r="BB19" s="169"/>
      <c r="BC19" s="250"/>
    </row>
    <row r="20" spans="2:55" s="170" customFormat="1" ht="87" x14ac:dyDescent="0.25">
      <c r="B20" s="263" t="s">
        <v>679</v>
      </c>
      <c r="C20" s="266" t="str">
        <f>+IFERROR(VLOOKUP(B20,INF!$A$2:$B$90,2,FALSE)," ")</f>
        <v>Objetivos de todos los procesos.
Nota: En caso de ser necesario agregar un comentario en la celda anterior (proceso) mencionando las salvedades a que haya lugar. Ejemplo: excepciones.</v>
      </c>
      <c r="D20" s="258" t="s">
        <v>114</v>
      </c>
      <c r="E20" s="259" t="s">
        <v>682</v>
      </c>
      <c r="F20" s="260" t="s">
        <v>915</v>
      </c>
      <c r="G20" s="258" t="s">
        <v>851</v>
      </c>
      <c r="H20" s="250" t="s">
        <v>916</v>
      </c>
      <c r="I20" s="251" t="s">
        <v>917</v>
      </c>
      <c r="J20" s="254" t="str">
        <f t="shared" ref="J20" si="4">IF(G20&lt;&gt;"",CONCATENATE("Posibilidad de ",G20," por"," ",H20," debido a"," ",I20),"")</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interés ilícito o indebido en la celebración y ejecución de contratos</v>
      </c>
      <c r="K20" s="182" t="s">
        <v>908</v>
      </c>
      <c r="L20" s="261" t="s">
        <v>178</v>
      </c>
      <c r="M20" s="262" t="s">
        <v>200</v>
      </c>
      <c r="N20" s="261" t="s">
        <v>212</v>
      </c>
      <c r="O20" s="256">
        <v>220</v>
      </c>
      <c r="P20" s="292" t="str">
        <f>IF(O20="","",IF(O20&lt;=2,Probabilidad!$B$8,IF(O20&lt;=11.999,Probabilidad!$B$7,IF(O20&lt;=48,Probabilidad!$B$6,IF(O20&lt;=239.999,Probabilidad!$B$5,IF(O20&gt;=240,Probabilidad!$B$4,""))))))</f>
        <v>ALTA</v>
      </c>
      <c r="Q20" s="261" t="s">
        <v>381</v>
      </c>
      <c r="R20" s="330">
        <f>IFERROR(VLOOKUP(P20,Probabilidad!$B$4:$C$8,2,FALSE),"")</f>
        <v>80</v>
      </c>
      <c r="S20" s="330">
        <f>IFERROR(VLOOKUP(Q20,Impacto!$B$4:$C$16,2,FALSE),"")</f>
        <v>100</v>
      </c>
      <c r="T20" s="330">
        <f>IFERROR(VALUE((R20&amp;""&amp;S20))," ")</f>
        <v>80100</v>
      </c>
      <c r="U20" s="328" t="str">
        <f>IFERROR(VLOOKUP(T20,'Matriz Calificación'!$C$54:$D$78,2,FALSE)," ")</f>
        <v>EXTREMA (P 80% , I 100%)</v>
      </c>
      <c r="V20" s="292" t="str">
        <f>IFERROR(VLOOKUP(T20,'Matriz Calificación'!$C$54:$F$78,3,FALSE)," ")</f>
        <v>EVITAR O REDUCIR</v>
      </c>
      <c r="W20" s="149" t="s">
        <v>758</v>
      </c>
      <c r="X20" s="166" t="s">
        <v>427</v>
      </c>
      <c r="Y20" s="175">
        <f>IF(X20=Controles!$D$5,Controles!$E$5,IF(X20=Controles!$D$6,Controles!$E$6,IF(X20=Controles!$D$7,Controles!$E$7," ")))</f>
        <v>0.25</v>
      </c>
      <c r="Z20" s="166" t="s">
        <v>464</v>
      </c>
      <c r="AA20" s="65">
        <f>IF(Z20=Controles!$D$8,Controles!$E$8,IF(Z20=Controles!$D$9,Controles!$E$9," "))</f>
        <v>0.15</v>
      </c>
      <c r="AB20" s="65">
        <f t="shared" si="0"/>
        <v>0.4</v>
      </c>
      <c r="AC20" s="166" t="s">
        <v>468</v>
      </c>
      <c r="AD20" s="166" t="s">
        <v>485</v>
      </c>
      <c r="AE20" s="166" t="s">
        <v>493</v>
      </c>
      <c r="AF20" s="97" t="str">
        <f>+IF(X20=Controles!$D$5,Controles!$N$5,IF(X20=Controles!$D$6,Controles!$N$6,IF(X20=Controles!$D$7,Controles!$N$7," ")))</f>
        <v>Probabilidad</v>
      </c>
      <c r="AG20" s="138">
        <f>IFERROR(IF(AF20=Controles!$N$5,(($R$20-($R$20*AB20))),IF(AF20=Controles!$N$7,$R$20,""))," ")</f>
        <v>48</v>
      </c>
      <c r="AH20" s="138">
        <f>IFERROR(IF(AF20=Controles!$N$7,(($S$20-($S$20*AB20))),IF(AF20=Controles!$N$5,$S$20,""))," ")</f>
        <v>100</v>
      </c>
      <c r="AI20" s="178" t="str">
        <f>IFERROR(IF(AG20="","",IF(AG20&lt;=20,"20",IF(AG20&lt;=40,"40",IF(AG20&lt;=60,"60",IF(AG20&lt;=80,"80","100"))))),"")</f>
        <v>60</v>
      </c>
      <c r="AJ20" s="178" t="str">
        <f>IFERROR(IF(AH20="","",IF(AH20&lt;=20,"20",IF(AH20&lt;=40,"40",IF(AH20&lt;=60,"60",IF(AH20&lt;=80,"80","100"))))),"")</f>
        <v>100</v>
      </c>
      <c r="AK20" s="179">
        <f>IFERROR(VALUE((AI20&amp;""&amp;AJ20))," ")</f>
        <v>60100</v>
      </c>
      <c r="AL20" s="180" t="str">
        <f>IFERROR(VLOOKUP(AK20,'Matriz Calificación'!$C$54:$F$78,2,FALSE),"")</f>
        <v>EXTREMA (P 60% , I 100%)</v>
      </c>
      <c r="AM20" s="181" t="str">
        <f>IFERROR(VLOOKUP(AL20,'Matriz Calificación'!$D$54:$I$78,4,FALSE)," ")</f>
        <v>EVITAR O REDUCIR</v>
      </c>
      <c r="AN20" s="288" cm="1">
        <f t="array" ref="AN20">INDEX(AK20:AK28,COUNT(AK20:AK28))</f>
        <v>20100</v>
      </c>
      <c r="AO20" s="288" t="str">
        <f>IFERROR(VLOOKUP(AN20,'Matriz Calificación'!$C$54:$F$78,2,FALSE),"")</f>
        <v>EXTREMA (P 20% , I 100%)</v>
      </c>
      <c r="AP20" s="292" t="str">
        <f>IFERROR(VLOOKUP(AO20,'Matriz Calificación'!$D$54:$I$78,4,FALSE)," ")</f>
        <v>EVITAR O REDUCIR</v>
      </c>
      <c r="AQ20" s="329" t="str">
        <f>IFERROR(VLOOKUP(AO20,'Matriz Calificación'!$D$54:$I$78,5,FALSE)," ")</f>
        <v>Acciones encaminadas a mitigar, reducir, transferir, reemplazar, rediseñar o eliminar la actividad que origina el riesgo.
Requiere plan de acción</v>
      </c>
      <c r="AR20" s="201" t="s">
        <v>951</v>
      </c>
      <c r="AS20" s="167" t="s">
        <v>954</v>
      </c>
      <c r="AT20" s="167" t="s">
        <v>952</v>
      </c>
      <c r="AU20" s="167" t="s">
        <v>953</v>
      </c>
      <c r="AV20" s="66" t="s">
        <v>942</v>
      </c>
      <c r="AW20" s="167"/>
      <c r="AX20" s="169"/>
      <c r="AY20" s="169"/>
      <c r="AZ20" s="259"/>
      <c r="BA20" s="250"/>
      <c r="BB20" s="169"/>
      <c r="BC20" s="250"/>
    </row>
    <row r="21" spans="2:55" s="170" customFormat="1" ht="87" x14ac:dyDescent="0.25">
      <c r="B21" s="264"/>
      <c r="C21" s="267"/>
      <c r="D21" s="258"/>
      <c r="E21" s="259"/>
      <c r="F21" s="255"/>
      <c r="G21" s="258"/>
      <c r="H21" s="250"/>
      <c r="I21" s="252"/>
      <c r="J21" s="254"/>
      <c r="K21" s="192" t="s">
        <v>918</v>
      </c>
      <c r="L21" s="261"/>
      <c r="M21" s="262"/>
      <c r="N21" s="261"/>
      <c r="O21" s="256"/>
      <c r="P21" s="292"/>
      <c r="Q21" s="261"/>
      <c r="R21" s="330"/>
      <c r="S21" s="330"/>
      <c r="T21" s="330"/>
      <c r="U21" s="328"/>
      <c r="V21" s="292"/>
      <c r="W21" s="149" t="s">
        <v>767</v>
      </c>
      <c r="X21" s="166" t="s">
        <v>427</v>
      </c>
      <c r="Y21" s="175">
        <f>IF(X21=Controles!$D$5,Controles!$E$5,IF(X21=Controles!$D$6,Controles!$E$6,IF(X21=Controles!$D$7,Controles!$E$7," ")))</f>
        <v>0.25</v>
      </c>
      <c r="Z21" s="166" t="s">
        <v>464</v>
      </c>
      <c r="AA21" s="65">
        <f>IF(Z21=Controles!$D$8,Controles!$E$8,IF(Z21=Controles!$D$9,Controles!$E$9," "))</f>
        <v>0.15</v>
      </c>
      <c r="AB21" s="65">
        <f t="shared" si="0"/>
        <v>0.4</v>
      </c>
      <c r="AC21" s="166" t="s">
        <v>468</v>
      </c>
      <c r="AD21" s="166" t="s">
        <v>491</v>
      </c>
      <c r="AE21" s="166" t="s">
        <v>493</v>
      </c>
      <c r="AF21" s="97" t="str">
        <f>+IF(X21=Controles!$D$5,Controles!$N$5,IF(X21=Controles!$D$6,Controles!$N$6,IF(X21=Controles!$D$7,Controles!$N$7," ")))</f>
        <v>Probabilidad</v>
      </c>
      <c r="AG21" s="138">
        <f>IFERROR(IF(AND(AF20=Controles!$N$5,AF21=Controles!$N$5),(AG20-(+AG20*AB21)),IF(AF21=Controles!$N$5,(R20-(+R20*AB21)),IF(AF21=Controles!$N$7,AG20,""))),"")</f>
        <v>28.799999999999997</v>
      </c>
      <c r="AH21" s="138">
        <f>IFERROR(IF(AND(AF20=Controles!$N$7,AF21=Controles!$N$7),(AH20-(+AH20*AB21)),IF(AF21=Controles!$N$7,($S$20-(+$S$20*AB21)),IF(AF21=Controles!$N$5,AH20,""))),"")</f>
        <v>100</v>
      </c>
      <c r="AI21" s="178" t="str">
        <f t="shared" ref="AI21:AI28" si="5">IFERROR(IF(AG21="","",IF(AG21&lt;=20,"20",IF(AG21&lt;=40,"40",IF(AG21&lt;=60,"60",IF(AG21&lt;=80,"80","100"))))),"")</f>
        <v>40</v>
      </c>
      <c r="AJ21" s="178" t="str">
        <f t="shared" ref="AJ21:AJ28" si="6">IFERROR(IF(AH21="","",IF(AH21&lt;=20,"20",IF(AH21&lt;=40,"40",IF(AH21&lt;=60,"60",IF(AH21&lt;=80,"80","100"))))),"")</f>
        <v>100</v>
      </c>
      <c r="AK21" s="179">
        <f t="shared" ref="AK21:AK28" si="7">IFERROR(VALUE((AI21&amp;""&amp;AJ21))," ")</f>
        <v>40100</v>
      </c>
      <c r="AL21" s="180" t="str">
        <f>IFERROR(VLOOKUP(AK21,'Matriz Calificación'!$C$54:$F$78,2,FALSE),"")</f>
        <v>EXTREMA (P 40% , I 100%)</v>
      </c>
      <c r="AM21" s="181" t="str">
        <f>IFERROR(VLOOKUP(AL21,'Matriz Calificación'!$D$54:$I$78,4,FALSE)," ")</f>
        <v>EVITAR O REDUCIR</v>
      </c>
      <c r="AN21" s="289"/>
      <c r="AO21" s="289"/>
      <c r="AP21" s="292"/>
      <c r="AQ21" s="329"/>
      <c r="AR21" s="201" t="s">
        <v>955</v>
      </c>
      <c r="AS21" s="195" t="s">
        <v>956</v>
      </c>
      <c r="AT21" s="196" t="s">
        <v>952</v>
      </c>
      <c r="AU21" s="196" t="s">
        <v>953</v>
      </c>
      <c r="AV21" s="66" t="s">
        <v>942</v>
      </c>
      <c r="AW21" s="167"/>
      <c r="AX21" s="169"/>
      <c r="AY21" s="169"/>
      <c r="AZ21" s="259"/>
      <c r="BA21" s="250"/>
      <c r="BB21" s="169"/>
      <c r="BC21" s="250"/>
    </row>
    <row r="22" spans="2:55" s="170" customFormat="1" ht="87" x14ac:dyDescent="0.25">
      <c r="B22" s="264"/>
      <c r="C22" s="267"/>
      <c r="D22" s="258"/>
      <c r="E22" s="259"/>
      <c r="F22" s="255"/>
      <c r="G22" s="258"/>
      <c r="H22" s="250"/>
      <c r="I22" s="252"/>
      <c r="J22" s="254"/>
      <c r="K22" s="182" t="s">
        <v>919</v>
      </c>
      <c r="L22" s="261"/>
      <c r="M22" s="262"/>
      <c r="N22" s="261"/>
      <c r="O22" s="256"/>
      <c r="P22" s="292"/>
      <c r="Q22" s="261"/>
      <c r="R22" s="330"/>
      <c r="S22" s="330"/>
      <c r="T22" s="330"/>
      <c r="U22" s="328"/>
      <c r="V22" s="292"/>
      <c r="W22" s="149" t="s">
        <v>768</v>
      </c>
      <c r="X22" s="166" t="s">
        <v>427</v>
      </c>
      <c r="Y22" s="175">
        <f>IF(X22=Controles!$D$5,Controles!$E$5,IF(X22=Controles!$D$6,Controles!$E$6,IF(X22=Controles!$D$7,Controles!$E$7," ")))</f>
        <v>0.25</v>
      </c>
      <c r="Z22" s="166" t="s">
        <v>464</v>
      </c>
      <c r="AA22" s="65">
        <f>IF(Z22=Controles!$D$8,Controles!$E$8,IF(Z22=Controles!$D$9,Controles!$E$9," "))</f>
        <v>0.15</v>
      </c>
      <c r="AB22" s="65">
        <f t="shared" si="0"/>
        <v>0.4</v>
      </c>
      <c r="AC22" s="166" t="s">
        <v>468</v>
      </c>
      <c r="AD22" s="166" t="s">
        <v>491</v>
      </c>
      <c r="AE22" s="166" t="s">
        <v>493</v>
      </c>
      <c r="AF22" s="97" t="str">
        <f>+IF(X22=Controles!$D$5,Controles!$N$5,IF(X22=Controles!$D$6,Controles!$N$6,IF(X22=Controles!$D$7,Controles!$N$7," ")))</f>
        <v>Probabilidad</v>
      </c>
      <c r="AG22" s="138">
        <f>IFERROR(IF(AND(AF21=Controles!$N$5,AF22=Controles!$N$5),(AG21-(+AG21*AB22)),IF(AND(AF21=Controles!$N$7,AF22=Controles!$N$5),(AG20-(+AG20*AB22)),IF(AF22=Controles!$N$7,AG21,""))),"")</f>
        <v>17.279999999999998</v>
      </c>
      <c r="AH22" s="138">
        <f>IFERROR(IF(AND(AF21=Controles!$N$7,AF22=Controles!$N$7),(AH21-(+AH21*AB22)),IF(AND(AF21=Controles!$N$5,AF22=Controles!$N$7),(AH20-(+AH20*AB22)),IF(AF22=Controles!$N$5,AH21,""))),"")</f>
        <v>100</v>
      </c>
      <c r="AI22" s="178" t="str">
        <f t="shared" si="5"/>
        <v>20</v>
      </c>
      <c r="AJ22" s="178" t="str">
        <f t="shared" si="6"/>
        <v>100</v>
      </c>
      <c r="AK22" s="179">
        <f t="shared" si="7"/>
        <v>20100</v>
      </c>
      <c r="AL22" s="180" t="str">
        <f>IFERROR(VLOOKUP(AK22,'Matriz Calificación'!$C$54:$F$78,2,FALSE),"")</f>
        <v>EXTREMA (P 20% , I 100%)</v>
      </c>
      <c r="AM22" s="181" t="str">
        <f>IFERROR(VLOOKUP(AL22,'Matriz Calificación'!$D$54:$I$78,4,FALSE)," ")</f>
        <v>EVITAR O REDUCIR</v>
      </c>
      <c r="AN22" s="289"/>
      <c r="AO22" s="289"/>
      <c r="AP22" s="292"/>
      <c r="AQ22" s="329"/>
      <c r="AR22" s="202"/>
      <c r="AS22" s="167"/>
      <c r="AT22" s="167"/>
      <c r="AU22" s="167"/>
      <c r="AV22" s="66"/>
      <c r="AW22" s="167"/>
      <c r="AX22" s="169"/>
      <c r="AY22" s="169"/>
      <c r="AZ22" s="259"/>
      <c r="BA22" s="250"/>
      <c r="BB22" s="169"/>
      <c r="BC22" s="250"/>
    </row>
    <row r="23" spans="2:55" s="170" customFormat="1" ht="87" x14ac:dyDescent="0.25">
      <c r="B23" s="264"/>
      <c r="C23" s="267"/>
      <c r="D23" s="258"/>
      <c r="E23" s="259"/>
      <c r="F23" s="255"/>
      <c r="G23" s="258"/>
      <c r="H23" s="250"/>
      <c r="I23" s="252"/>
      <c r="J23" s="254"/>
      <c r="K23" s="192" t="s">
        <v>912</v>
      </c>
      <c r="L23" s="261"/>
      <c r="M23" s="262"/>
      <c r="N23" s="261"/>
      <c r="O23" s="256"/>
      <c r="P23" s="292"/>
      <c r="Q23" s="261"/>
      <c r="R23" s="330"/>
      <c r="S23" s="330"/>
      <c r="T23" s="330"/>
      <c r="U23" s="328"/>
      <c r="V23" s="292"/>
      <c r="W23" s="149" t="s">
        <v>762</v>
      </c>
      <c r="X23" s="166" t="s">
        <v>427</v>
      </c>
      <c r="Y23" s="175">
        <f>IF(X23=Controles!$D$5,Controles!$E$5,IF(X23=Controles!$D$6,Controles!$E$6,IF(X23=Controles!$D$7,Controles!$E$7," ")))</f>
        <v>0.25</v>
      </c>
      <c r="Z23" s="166" t="s">
        <v>464</v>
      </c>
      <c r="AA23" s="65">
        <f>IF(Z23=Controles!$D$8,Controles!$E$8,IF(Z23=Controles!$D$9,Controles!$E$9," "))</f>
        <v>0.15</v>
      </c>
      <c r="AB23" s="65">
        <f t="shared" si="0"/>
        <v>0.4</v>
      </c>
      <c r="AC23" s="166" t="s">
        <v>468</v>
      </c>
      <c r="AD23" s="166" t="s">
        <v>491</v>
      </c>
      <c r="AE23" s="166" t="s">
        <v>493</v>
      </c>
      <c r="AF23" s="97" t="str">
        <f>+IF(X23=Controles!$D$5,Controles!$N$5,IF(X23=Controles!$D$6,Controles!$N$6,IF(X23=Controles!$D$7,Controles!$N$7," ")))</f>
        <v>Probabilidad</v>
      </c>
      <c r="AG23" s="138">
        <f>IFERROR(IF(AND(AF22=Controles!$N$5,AF23=Controles!$N$5),(AG22-(+AG22*AB23)),IF(AND(AF22=Controles!$N$7,AF23=Controles!$N$5),(AG21-(+AG21*AB23)),IF(AF23=Controles!$N$7,AG22,""))),"")</f>
        <v>10.367999999999999</v>
      </c>
      <c r="AH23" s="138">
        <f>IFERROR(IF(AND(AF22=Controles!$N$7,AF23=Controles!$N$7),(AH22-(+AH22*AB23)),IF(AND(AF22=Controles!$N$5,AF23=Controles!$N$7),(AH21-(+AH21*AB23)),IF(AF23=Controles!$N$5,AH22,""))),"")</f>
        <v>100</v>
      </c>
      <c r="AI23" s="178" t="str">
        <f t="shared" si="5"/>
        <v>20</v>
      </c>
      <c r="AJ23" s="178" t="str">
        <f t="shared" si="6"/>
        <v>100</v>
      </c>
      <c r="AK23" s="179">
        <f t="shared" si="7"/>
        <v>20100</v>
      </c>
      <c r="AL23" s="180" t="str">
        <f>IFERROR(VLOOKUP(AK23,'Matriz Calificación'!$C$54:$F$78,2,FALSE),"")</f>
        <v>EXTREMA (P 20% , I 100%)</v>
      </c>
      <c r="AM23" s="181" t="str">
        <f>IFERROR(VLOOKUP(AL23,'Matriz Calificación'!$D$54:$I$78,4,FALSE)," ")</f>
        <v>EVITAR O REDUCIR</v>
      </c>
      <c r="AN23" s="289"/>
      <c r="AO23" s="289"/>
      <c r="AP23" s="292"/>
      <c r="AQ23" s="329"/>
      <c r="AR23" s="66"/>
      <c r="AS23" s="167"/>
      <c r="AT23" s="167"/>
      <c r="AU23" s="167"/>
      <c r="AV23" s="66"/>
      <c r="AW23" s="167"/>
      <c r="AX23" s="169"/>
      <c r="AY23" s="169"/>
      <c r="AZ23" s="259"/>
      <c r="BA23" s="250"/>
      <c r="BB23" s="169"/>
      <c r="BC23" s="250"/>
    </row>
    <row r="24" spans="2:55" s="170" customFormat="1" ht="87" x14ac:dyDescent="0.25">
      <c r="B24" s="264"/>
      <c r="C24" s="267"/>
      <c r="D24" s="258"/>
      <c r="E24" s="259"/>
      <c r="F24" s="255"/>
      <c r="G24" s="258"/>
      <c r="H24" s="250"/>
      <c r="I24" s="252"/>
      <c r="J24" s="254"/>
      <c r="K24" s="182" t="s">
        <v>920</v>
      </c>
      <c r="L24" s="261"/>
      <c r="M24" s="262"/>
      <c r="N24" s="261"/>
      <c r="O24" s="256"/>
      <c r="P24" s="292"/>
      <c r="Q24" s="261"/>
      <c r="R24" s="330"/>
      <c r="S24" s="330"/>
      <c r="T24" s="330"/>
      <c r="U24" s="328"/>
      <c r="V24" s="292"/>
      <c r="W24" s="149" t="s">
        <v>769</v>
      </c>
      <c r="X24" s="166" t="s">
        <v>438</v>
      </c>
      <c r="Y24" s="175">
        <f>IF(X24=Controles!$D$5,Controles!$E$5,IF(X24=Controles!$D$6,Controles!$E$6,IF(X24=Controles!$D$7,Controles!$E$7," ")))</f>
        <v>0.15</v>
      </c>
      <c r="Z24" s="166" t="s">
        <v>464</v>
      </c>
      <c r="AA24" s="65">
        <f>IF(Z24=Controles!$D$8,Controles!$E$8,IF(Z24=Controles!$D$9,Controles!$E$9," "))</f>
        <v>0.15</v>
      </c>
      <c r="AB24" s="65">
        <f t="shared" si="0"/>
        <v>0.3</v>
      </c>
      <c r="AC24" s="166" t="s">
        <v>468</v>
      </c>
      <c r="AD24" s="166" t="s">
        <v>485</v>
      </c>
      <c r="AE24" s="166" t="s">
        <v>493</v>
      </c>
      <c r="AF24" s="97" t="str">
        <f>+IF(X24=Controles!$D$5,Controles!$N$5,IF(X24=Controles!$D$6,Controles!$N$6,IF(X24=Controles!$D$7,Controles!$N$7," ")))</f>
        <v>Probabilidad</v>
      </c>
      <c r="AG24" s="138">
        <f>IFERROR(IF(AND(AF23=Controles!$N$5,AF24=Controles!$N$5),(AG23-(+AG23*AB24)),IF(AND(AF23=Controles!$N$7,AF24=Controles!$N$5),(AG22-(+AG22*AB24)),IF(AF24=Controles!$N$7,AG23,""))),"")</f>
        <v>7.2575999999999992</v>
      </c>
      <c r="AH24" s="138">
        <f>IFERROR(IF(AND(AF23=Controles!$N$7,AF24=Controles!$N$7),(AH23-(+AH23*AB24)),IF(AND(AF23=Controles!$N$5,AF24=Controles!$N$7),(AH22-(+AH22*AB24)),IF(AF24=Controles!$N$5,AH23,""))),"")</f>
        <v>100</v>
      </c>
      <c r="AI24" s="178" t="str">
        <f t="shared" si="5"/>
        <v>20</v>
      </c>
      <c r="AJ24" s="178" t="str">
        <f t="shared" si="6"/>
        <v>100</v>
      </c>
      <c r="AK24" s="179">
        <f t="shared" si="7"/>
        <v>20100</v>
      </c>
      <c r="AL24" s="180" t="str">
        <f>IFERROR(VLOOKUP(AK24,'Matriz Calificación'!$C$54:$F$78,2,FALSE),"")</f>
        <v>EXTREMA (P 20% , I 100%)</v>
      </c>
      <c r="AM24" s="181" t="str">
        <f>IFERROR(VLOOKUP(AL24,'Matriz Calificación'!$D$54:$I$78,4,FALSE)," ")</f>
        <v>EVITAR O REDUCIR</v>
      </c>
      <c r="AN24" s="289"/>
      <c r="AO24" s="289"/>
      <c r="AP24" s="292"/>
      <c r="AQ24" s="329"/>
      <c r="AR24" s="66"/>
      <c r="AS24" s="167"/>
      <c r="AT24" s="167"/>
      <c r="AU24" s="167"/>
      <c r="AV24" s="66"/>
      <c r="AW24" s="167"/>
      <c r="AX24" s="169"/>
      <c r="AY24" s="169"/>
      <c r="AZ24" s="259"/>
      <c r="BA24" s="250"/>
      <c r="BB24" s="169"/>
      <c r="BC24" s="250"/>
    </row>
    <row r="25" spans="2:55" s="170" customFormat="1" ht="87" x14ac:dyDescent="0.25">
      <c r="B25" s="264"/>
      <c r="C25" s="267"/>
      <c r="D25" s="258"/>
      <c r="E25" s="259"/>
      <c r="F25" s="255"/>
      <c r="G25" s="258"/>
      <c r="H25" s="250"/>
      <c r="I25" s="252"/>
      <c r="J25" s="254"/>
      <c r="K25" s="192" t="s">
        <v>921</v>
      </c>
      <c r="L25" s="261"/>
      <c r="M25" s="262"/>
      <c r="N25" s="261"/>
      <c r="O25" s="256"/>
      <c r="P25" s="292"/>
      <c r="Q25" s="261"/>
      <c r="R25" s="330"/>
      <c r="S25" s="330"/>
      <c r="T25" s="330"/>
      <c r="U25" s="328"/>
      <c r="V25" s="292"/>
      <c r="W25" s="149" t="s">
        <v>770</v>
      </c>
      <c r="X25" s="166" t="s">
        <v>427</v>
      </c>
      <c r="Y25" s="175">
        <f>IF(X25=Controles!$D$5,Controles!$E$5,IF(X25=Controles!$D$6,Controles!$E$6,IF(X25=Controles!$D$7,Controles!$E$7," ")))</f>
        <v>0.25</v>
      </c>
      <c r="Z25" s="166" t="s">
        <v>464</v>
      </c>
      <c r="AA25" s="65">
        <f>IF(Z25=Controles!$D$8,Controles!$E$8,IF(Z25=Controles!$D$9,Controles!$E$9," "))</f>
        <v>0.15</v>
      </c>
      <c r="AB25" s="65">
        <f t="shared" si="0"/>
        <v>0.4</v>
      </c>
      <c r="AC25" s="166" t="s">
        <v>468</v>
      </c>
      <c r="AD25" s="166" t="s">
        <v>473</v>
      </c>
      <c r="AE25" s="166" t="s">
        <v>493</v>
      </c>
      <c r="AF25" s="97" t="str">
        <f>+IF(X25=Controles!$D$5,Controles!$N$5,IF(X25=Controles!$D$6,Controles!$N$6,IF(X25=Controles!$D$7,Controles!$N$7," ")))</f>
        <v>Probabilidad</v>
      </c>
      <c r="AG25" s="138">
        <f>IFERROR(IF(AND(AF24=Controles!$N$5,AF25=Controles!$N$5),(AG24-(+AG24*AB25)),IF(AND(AF24=Controles!$N$7,AF25=Controles!$N$5),(AG23-(+AG23*AB25)),IF(AF25=Controles!$N$7,AG24,""))),"")</f>
        <v>4.3545599999999993</v>
      </c>
      <c r="AH25" s="138">
        <f>IFERROR(IF(AND(AF24=Controles!$N$7,AF25=Controles!$N$7),(AH24-(+AH24*AB25)),IF(AND(AF24=Controles!$N$5,AF25=Controles!$N$7),(AH23-(+AH23*AB25)),IF(AF25=Controles!$N$5,AH24,""))),"")</f>
        <v>100</v>
      </c>
      <c r="AI25" s="178" t="str">
        <f t="shared" si="5"/>
        <v>20</v>
      </c>
      <c r="AJ25" s="178" t="str">
        <f t="shared" si="6"/>
        <v>100</v>
      </c>
      <c r="AK25" s="179">
        <f t="shared" si="7"/>
        <v>20100</v>
      </c>
      <c r="AL25" s="180" t="str">
        <f>IFERROR(VLOOKUP(AK25,'Matriz Calificación'!$C$54:$F$78,2,FALSE),"")</f>
        <v>EXTREMA (P 20% , I 100%)</v>
      </c>
      <c r="AM25" s="181" t="str">
        <f>IFERROR(VLOOKUP(AL25,'Matriz Calificación'!$D$54:$I$78,4,FALSE)," ")</f>
        <v>EVITAR O REDUCIR</v>
      </c>
      <c r="AN25" s="289"/>
      <c r="AO25" s="289"/>
      <c r="AP25" s="292"/>
      <c r="AQ25" s="329"/>
      <c r="AR25" s="144"/>
      <c r="AS25" s="144"/>
      <c r="AT25" s="144"/>
      <c r="AU25" s="144"/>
      <c r="AV25" s="144"/>
      <c r="AW25" s="167"/>
      <c r="AX25" s="169"/>
      <c r="AY25" s="169"/>
      <c r="AZ25" s="259"/>
      <c r="BA25" s="250"/>
      <c r="BB25" s="169"/>
      <c r="BC25" s="250"/>
    </row>
    <row r="26" spans="2:55" s="170" customFormat="1" ht="87" x14ac:dyDescent="0.25">
      <c r="B26" s="264"/>
      <c r="C26" s="267"/>
      <c r="D26" s="258"/>
      <c r="E26" s="259"/>
      <c r="F26" s="255"/>
      <c r="G26" s="258"/>
      <c r="H26" s="250"/>
      <c r="I26" s="252"/>
      <c r="J26" s="254"/>
      <c r="K26" s="192" t="s">
        <v>922</v>
      </c>
      <c r="L26" s="261"/>
      <c r="M26" s="262"/>
      <c r="N26" s="261"/>
      <c r="O26" s="256"/>
      <c r="P26" s="292"/>
      <c r="Q26" s="261"/>
      <c r="R26" s="330"/>
      <c r="S26" s="330"/>
      <c r="T26" s="330"/>
      <c r="U26" s="328"/>
      <c r="V26" s="292"/>
      <c r="W26" s="149" t="s">
        <v>771</v>
      </c>
      <c r="X26" s="200" t="s">
        <v>427</v>
      </c>
      <c r="Y26" s="175">
        <f>IF(X26=Controles!$D$5,Controles!$E$5,IF(X26=Controles!$D$6,Controles!$E$6,IF(X26=Controles!$D$7,Controles!$E$7," ")))</f>
        <v>0.25</v>
      </c>
      <c r="Z26" s="200" t="s">
        <v>464</v>
      </c>
      <c r="AA26" s="65">
        <f>IF(Z26=Controles!$D$8,Controles!$E$8,IF(Z26=Controles!$D$9,Controles!$E$9," "))</f>
        <v>0.15</v>
      </c>
      <c r="AB26" s="65">
        <f t="shared" si="0"/>
        <v>0.4</v>
      </c>
      <c r="AC26" s="166" t="s">
        <v>470</v>
      </c>
      <c r="AD26" s="166" t="s">
        <v>491</v>
      </c>
      <c r="AE26" s="166" t="s">
        <v>493</v>
      </c>
      <c r="AF26" s="97" t="str">
        <f>+IF(X26=Controles!$D$5,Controles!$N$5,IF(X26=Controles!$D$6,Controles!$N$6,IF(X26=Controles!$D$7,Controles!$N$7," ")))</f>
        <v>Probabilidad</v>
      </c>
      <c r="AG26" s="138">
        <f>IFERROR(IF(AND(AF25=Controles!$N$5,AF26=Controles!$N$5),(AG25-(+AG25*AB26)),IF(AND(AF25=Controles!$N$7,AF26=Controles!$N$5),(AG24-(+AG24*AB26)),IF(AF26=Controles!$N$7,AG25,""))),"")</f>
        <v>2.6127359999999995</v>
      </c>
      <c r="AH26" s="138">
        <f>IFERROR(IF(AND(AF25=Controles!$N$7,AF26=Controles!$N$7),(AH25-(+AH25*AB26)),IF(AND(AF25=Controles!$N$5,AF26=Controles!$N$7),(AH24-(+AH24*AB26)),IF(AF26=Controles!$N$5,AH25,""))),"")</f>
        <v>100</v>
      </c>
      <c r="AI26" s="178" t="str">
        <f t="shared" si="5"/>
        <v>20</v>
      </c>
      <c r="AJ26" s="178" t="str">
        <f t="shared" si="6"/>
        <v>100</v>
      </c>
      <c r="AK26" s="179">
        <f t="shared" si="7"/>
        <v>20100</v>
      </c>
      <c r="AL26" s="180" t="str">
        <f>IFERROR(VLOOKUP(AK26,'Matriz Calificación'!$C$54:$F$78,2,FALSE),"")</f>
        <v>EXTREMA (P 20% , I 100%)</v>
      </c>
      <c r="AM26" s="181" t="str">
        <f>IFERROR(VLOOKUP(AL26,'Matriz Calificación'!$D$54:$I$78,4,FALSE)," ")</f>
        <v>EVITAR O REDUCIR</v>
      </c>
      <c r="AN26" s="289"/>
      <c r="AO26" s="289"/>
      <c r="AP26" s="292"/>
      <c r="AQ26" s="329"/>
      <c r="AR26" s="202"/>
      <c r="AS26" s="198"/>
      <c r="AT26" s="168"/>
      <c r="AU26" s="168"/>
      <c r="AV26" s="66"/>
      <c r="AW26" s="167"/>
      <c r="AX26" s="169"/>
      <c r="AY26" s="169"/>
      <c r="AZ26" s="259"/>
      <c r="BA26" s="250"/>
      <c r="BB26" s="169"/>
      <c r="BC26" s="250"/>
    </row>
    <row r="27" spans="2:55" s="170" customFormat="1" ht="87" x14ac:dyDescent="0.25">
      <c r="B27" s="264"/>
      <c r="C27" s="267"/>
      <c r="D27" s="258"/>
      <c r="E27" s="259"/>
      <c r="F27" s="255"/>
      <c r="G27" s="258"/>
      <c r="H27" s="250"/>
      <c r="I27" s="252"/>
      <c r="J27" s="254"/>
      <c r="K27" s="192" t="s">
        <v>923</v>
      </c>
      <c r="L27" s="261"/>
      <c r="M27" s="262"/>
      <c r="N27" s="261"/>
      <c r="O27" s="256"/>
      <c r="P27" s="292"/>
      <c r="Q27" s="261"/>
      <c r="R27" s="330"/>
      <c r="S27" s="330"/>
      <c r="T27" s="330"/>
      <c r="U27" s="328"/>
      <c r="V27" s="292"/>
      <c r="W27" s="149" t="s">
        <v>772</v>
      </c>
      <c r="X27" s="166" t="s">
        <v>427</v>
      </c>
      <c r="Y27" s="175">
        <f>IF(X27=Controles!$D$5,Controles!$E$5,IF(X27=Controles!$D$6,Controles!$E$6,IF(X27=Controles!$D$7,Controles!$E$7," ")))</f>
        <v>0.25</v>
      </c>
      <c r="Z27" s="166" t="s">
        <v>464</v>
      </c>
      <c r="AA27" s="65">
        <f>IF(Z27=Controles!$D$8,Controles!$E$8,IF(Z27=Controles!$D$9,Controles!$E$9," "))</f>
        <v>0.15</v>
      </c>
      <c r="AB27" s="65">
        <f t="shared" si="0"/>
        <v>0.4</v>
      </c>
      <c r="AC27" s="166" t="s">
        <v>468</v>
      </c>
      <c r="AD27" s="166" t="s">
        <v>485</v>
      </c>
      <c r="AE27" s="166" t="s">
        <v>493</v>
      </c>
      <c r="AF27" s="97" t="str">
        <f>+IF(X27=Controles!$D$5,Controles!$N$5,IF(X27=Controles!$D$6,Controles!$N$6,IF(X27=Controles!$D$7,Controles!$N$7," ")))</f>
        <v>Probabilidad</v>
      </c>
      <c r="AG27" s="138">
        <f>IFERROR(IF(AND(AF26=Controles!$N$5,AF27=Controles!$N$5),(AG26-(+AG26*AB27)),IF(AND(AF26=Controles!$N$7,AF27=Controles!$N$5),(AG25-(+AG25*AB27)),IF(AF27=Controles!$N$7,AG26,""))),"")</f>
        <v>1.5676415999999997</v>
      </c>
      <c r="AH27" s="138">
        <f>IFERROR(IF(AND(AF26=Controles!$N$7,AF27=Controles!$N$7),(AH26-(+AH26*AB27)),IF(AND(AF26=Controles!$N$5,AF27=Controles!$N$7),(AH25-(+AH25*AB27)),IF(AF27=Controles!$N$5,AH26,""))),"")</f>
        <v>100</v>
      </c>
      <c r="AI27" s="178" t="str">
        <f t="shared" si="5"/>
        <v>20</v>
      </c>
      <c r="AJ27" s="178" t="str">
        <f t="shared" si="6"/>
        <v>100</v>
      </c>
      <c r="AK27" s="179">
        <f t="shared" si="7"/>
        <v>20100</v>
      </c>
      <c r="AL27" s="180" t="str">
        <f>IFERROR(VLOOKUP(AK27,'Matriz Calificación'!$C$54:$F$78,2,FALSE),"")</f>
        <v>EXTREMA (P 20% , I 100%)</v>
      </c>
      <c r="AM27" s="181" t="str">
        <f>IFERROR(VLOOKUP(AL27,'Matriz Calificación'!$D$54:$I$78,4,FALSE)," ")</f>
        <v>EVITAR O REDUCIR</v>
      </c>
      <c r="AN27" s="289"/>
      <c r="AO27" s="289"/>
      <c r="AP27" s="292"/>
      <c r="AQ27" s="329"/>
      <c r="AR27" s="144"/>
      <c r="AS27" s="144"/>
      <c r="AT27" s="144"/>
      <c r="AU27" s="144"/>
      <c r="AV27" s="144"/>
      <c r="AW27" s="167"/>
      <c r="AX27" s="169"/>
      <c r="AY27" s="169"/>
      <c r="AZ27" s="259"/>
      <c r="BA27" s="250"/>
      <c r="BB27" s="169"/>
      <c r="BC27" s="250"/>
    </row>
    <row r="28" spans="2:55" s="170" customFormat="1" ht="87" x14ac:dyDescent="0.25">
      <c r="B28" s="265"/>
      <c r="C28" s="268"/>
      <c r="D28" s="258"/>
      <c r="E28" s="259"/>
      <c r="F28" s="255"/>
      <c r="G28" s="258"/>
      <c r="H28" s="250"/>
      <c r="I28" s="253"/>
      <c r="J28" s="254"/>
      <c r="K28" s="192" t="s">
        <v>924</v>
      </c>
      <c r="L28" s="261"/>
      <c r="M28" s="262"/>
      <c r="N28" s="261"/>
      <c r="O28" s="257"/>
      <c r="P28" s="292"/>
      <c r="Q28" s="261"/>
      <c r="R28" s="330"/>
      <c r="S28" s="330"/>
      <c r="T28" s="330"/>
      <c r="U28" s="328"/>
      <c r="V28" s="292"/>
      <c r="W28" s="149" t="s">
        <v>765</v>
      </c>
      <c r="X28" s="166" t="s">
        <v>438</v>
      </c>
      <c r="Y28" s="175">
        <f>IF(X28=Controles!$D$5,Controles!$E$5,IF(X28=Controles!$D$6,Controles!$E$6,IF(X28=Controles!$D$7,Controles!$E$7," ")))</f>
        <v>0.15</v>
      </c>
      <c r="Z28" s="166" t="s">
        <v>464</v>
      </c>
      <c r="AA28" s="65">
        <f>IF(Z28=Controles!$D$8,Controles!$E$8,IF(Z28=Controles!$D$9,Controles!$E$9," "))</f>
        <v>0.15</v>
      </c>
      <c r="AB28" s="65">
        <f t="shared" si="0"/>
        <v>0.3</v>
      </c>
      <c r="AC28" s="166" t="s">
        <v>470</v>
      </c>
      <c r="AD28" s="166" t="s">
        <v>483</v>
      </c>
      <c r="AE28" s="166" t="s">
        <v>493</v>
      </c>
      <c r="AF28" s="97" t="str">
        <f>+IF(X28=Controles!$D$5,Controles!$N$5,IF(X28=Controles!$D$6,Controles!$N$6,IF(X28=Controles!$D$7,Controles!$N$7," ")))</f>
        <v>Probabilidad</v>
      </c>
      <c r="AG28" s="138">
        <f>IFERROR(IF(AND(AF27=Controles!$N$5,AF28=Controles!$N$5),(AG27-(+AG27*AB28)),IF(AND(AF27=Controles!$N$7,AF28=Controles!$N$5),(AG26-(+AG26*AB28)),IF(AF28=Controles!$N$7,AG27,""))),"")</f>
        <v>1.0973491199999998</v>
      </c>
      <c r="AH28" s="138">
        <f>IFERROR(IF(AND(AF27=Controles!$N$7,AF28=Controles!$N$7),(AH27-(+AH27*AB28)),IF(AND(AF27=Controles!$N$5,AF28=Controles!$N$7),(AH26-(+AH26*AB28)),IF(AF28=Controles!$N$5,AH27,""))),"")</f>
        <v>100</v>
      </c>
      <c r="AI28" s="178" t="str">
        <f t="shared" si="5"/>
        <v>20</v>
      </c>
      <c r="AJ28" s="178" t="str">
        <f t="shared" si="6"/>
        <v>100</v>
      </c>
      <c r="AK28" s="179">
        <f t="shared" si="7"/>
        <v>20100</v>
      </c>
      <c r="AL28" s="180" t="str">
        <f>IFERROR(VLOOKUP(AK28,'Matriz Calificación'!$C$54:$F$78,2,FALSE),"")</f>
        <v>EXTREMA (P 20% , I 100%)</v>
      </c>
      <c r="AM28" s="181" t="str">
        <f>IFERROR(VLOOKUP(AL28,'Matriz Calificación'!$D$54:$I$78,4,FALSE)," ")</f>
        <v>EVITAR O REDUCIR</v>
      </c>
      <c r="AN28" s="290"/>
      <c r="AO28" s="290"/>
      <c r="AP28" s="292"/>
      <c r="AQ28" s="329"/>
      <c r="AR28" s="66"/>
      <c r="AS28" s="198"/>
      <c r="AT28" s="67"/>
      <c r="AU28" s="67"/>
      <c r="AV28" s="66"/>
      <c r="AW28" s="167"/>
      <c r="AX28" s="169"/>
      <c r="AY28" s="169"/>
      <c r="AZ28" s="259"/>
      <c r="BA28" s="250"/>
      <c r="BB28" s="169"/>
      <c r="BC28" s="250"/>
    </row>
    <row r="29" spans="2:55" s="170" customFormat="1" ht="87" x14ac:dyDescent="0.25">
      <c r="B29" s="263" t="s">
        <v>679</v>
      </c>
      <c r="C29" s="266" t="str">
        <f>+IFERROR(VLOOKUP(B29,INF!$A$2:$B$90,2,FALSE)," ")</f>
        <v>Objetivos de todos los procesos.
Nota: En caso de ser necesario agregar un comentario en la celda anterior (proceso) mencionando las salvedades a que haya lugar. Ejemplo: excepciones.</v>
      </c>
      <c r="D29" s="258" t="s">
        <v>114</v>
      </c>
      <c r="E29" s="259" t="s">
        <v>683</v>
      </c>
      <c r="F29" s="260" t="s">
        <v>925</v>
      </c>
      <c r="G29" s="258" t="s">
        <v>851</v>
      </c>
      <c r="H29" s="250" t="s">
        <v>916</v>
      </c>
      <c r="I29" s="251" t="s">
        <v>926</v>
      </c>
      <c r="J29" s="254" t="str">
        <f t="shared" ref="J29" si="8">IF(G29&lt;&gt;"",CONCATENATE("Posibilidad de ",G29," por"," ",H29," debido a"," ",I29),"")</f>
        <v xml:space="preserve">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alteración o pérdida de los documentos en beneficio propio o de terceros </v>
      </c>
      <c r="K29" s="182" t="s">
        <v>908</v>
      </c>
      <c r="L29" s="261" t="s">
        <v>178</v>
      </c>
      <c r="M29" s="262" t="s">
        <v>200</v>
      </c>
      <c r="N29" s="261" t="s">
        <v>206</v>
      </c>
      <c r="O29" s="256">
        <v>240</v>
      </c>
      <c r="P29" s="292" t="str">
        <f>IF(O29="","",IF(O29&lt;=2,Probabilidad!$B$8,IF(O29&lt;=11.999,Probabilidad!$B$7,IF(O29&lt;=48,Probabilidad!$B$6,IF(O29&lt;=239.999,Probabilidad!$B$5,IF(O29&gt;=240,Probabilidad!$B$4,""))))))</f>
        <v>MUY ALTA</v>
      </c>
      <c r="Q29" s="261" t="s">
        <v>381</v>
      </c>
      <c r="R29" s="330">
        <f>IFERROR(VLOOKUP(P29,Probabilidad!$B$4:$C$8,2,FALSE),"")</f>
        <v>100</v>
      </c>
      <c r="S29" s="330">
        <f>IFERROR(VLOOKUP(Q29,Impacto!$B$4:$C$16,2,FALSE),"")</f>
        <v>100</v>
      </c>
      <c r="T29" s="330">
        <f t="shared" ref="T29" si="9">IFERROR(VALUE((R29&amp;""&amp;S29))," ")</f>
        <v>100100</v>
      </c>
      <c r="U29" s="328" t="str">
        <f>IFERROR(VLOOKUP(T29,'Matriz Calificación'!$C$54:$D$78,2,FALSE)," ")</f>
        <v>EXTREMA (P 100% , I 100%)</v>
      </c>
      <c r="V29" s="292" t="str">
        <f>IFERROR(VLOOKUP(T29,'Matriz Calificación'!$C$54:$F$78,3,FALSE)," ")</f>
        <v>EVITAR O REDUCIR</v>
      </c>
      <c r="W29" s="149" t="s">
        <v>758</v>
      </c>
      <c r="X29" s="166" t="s">
        <v>427</v>
      </c>
      <c r="Y29" s="175">
        <f>IF(X29=Controles!$D$5,Controles!$E$5,IF(X29=Controles!$D$6,Controles!$E$6,IF(X29=Controles!$D$7,Controles!$E$7," ")))</f>
        <v>0.25</v>
      </c>
      <c r="Z29" s="166" t="s">
        <v>464</v>
      </c>
      <c r="AA29" s="65">
        <f>IF(Z29=Controles!$D$8,Controles!$E$8,IF(Z29=Controles!$D$9,Controles!$E$9," "))</f>
        <v>0.15</v>
      </c>
      <c r="AB29" s="65">
        <f t="shared" si="0"/>
        <v>0.4</v>
      </c>
      <c r="AC29" s="166" t="s">
        <v>468</v>
      </c>
      <c r="AD29" s="166" t="s">
        <v>485</v>
      </c>
      <c r="AE29" s="166" t="s">
        <v>493</v>
      </c>
      <c r="AF29" s="97" t="str">
        <f>+IF(X29=Controles!$D$5,Controles!$N$5,IF(X29=Controles!$D$6,Controles!$N$6,IF(X29=Controles!$D$7,Controles!$N$7," ")))</f>
        <v>Probabilidad</v>
      </c>
      <c r="AG29" s="138">
        <f>IFERROR(IF(AF29=Controles!$N$5,(($R$29-($R$29*AB29))),IF(AF29=Controles!$N$7,$R$29,""))," ")</f>
        <v>60</v>
      </c>
      <c r="AH29" s="138">
        <f>IFERROR(IF(AF29=Controles!$N$7,(($S$29-($S$29*AB29))),IF(AF29=Controles!$N$5,$S$29,""))," ")</f>
        <v>100</v>
      </c>
      <c r="AI29" s="178" t="str">
        <f>IFERROR(IF(AG29="","",IF(AG29&lt;=20,"20",IF(AG29&lt;=40,"40",IF(AG29&lt;=60,"60",IF(AG29&lt;=80,"80","100"))))),"")</f>
        <v>60</v>
      </c>
      <c r="AJ29" s="178" t="str">
        <f>IFERROR(IF(AH29="","",IF(AH29&lt;=20,"20",IF(AH29&lt;=40,"40",IF(AH29&lt;=60,"60",IF(AH29&lt;=80,"80","100"))))),"")</f>
        <v>100</v>
      </c>
      <c r="AK29" s="179">
        <f>IFERROR(VALUE((AI29&amp;""&amp;AJ29))," ")</f>
        <v>60100</v>
      </c>
      <c r="AL29" s="180" t="str">
        <f>IFERROR(VLOOKUP(AK29,'Matriz Calificación'!$C$54:$F$78,2,FALSE),"")</f>
        <v>EXTREMA (P 60% , I 100%)</v>
      </c>
      <c r="AM29" s="181" t="str">
        <f>IFERROR(VLOOKUP(AL29,'Matriz Calificación'!$D$54:$I$78,4,FALSE)," ")</f>
        <v>EVITAR O REDUCIR</v>
      </c>
      <c r="AN29" s="288" cm="1">
        <f t="array" ref="AN29">INDEX(AK29:AK37,COUNT(AK29:AK37))</f>
        <v>20100</v>
      </c>
      <c r="AO29" s="288" t="str">
        <f>IFERROR(VLOOKUP(AN29,'Matriz Calificación'!$C$54:$F$78,2,FALSE),"")</f>
        <v>EXTREMA (P 20% , I 100%)</v>
      </c>
      <c r="AP29" s="292" t="str">
        <f>IFERROR(VLOOKUP(AO29,'Matriz Calificación'!$D$54:$I$78,4,FALSE)," ")</f>
        <v>EVITAR O REDUCIR</v>
      </c>
      <c r="AQ29" s="329" t="str">
        <f>IFERROR(VLOOKUP(AO29,'Matriz Calificación'!$D$54:$I$78,5,FALSE)," ")</f>
        <v>Acciones encaminadas a mitigar, reducir, transferir, reemplazar, rediseñar o eliminar la actividad que origina el riesgo.
Requiere plan de acción</v>
      </c>
      <c r="AR29" s="66" t="s">
        <v>948</v>
      </c>
      <c r="AS29" s="190" t="s">
        <v>949</v>
      </c>
      <c r="AT29" s="67">
        <v>46163</v>
      </c>
      <c r="AU29" s="67">
        <v>46371</v>
      </c>
      <c r="AV29" s="66" t="s">
        <v>944</v>
      </c>
      <c r="AW29" s="167"/>
      <c r="AX29" s="169"/>
      <c r="AY29" s="169"/>
      <c r="AZ29" s="259"/>
      <c r="BA29" s="250"/>
      <c r="BB29" s="169"/>
      <c r="BC29" s="250"/>
    </row>
    <row r="30" spans="2:55" s="170" customFormat="1" ht="87" x14ac:dyDescent="0.25">
      <c r="B30" s="264"/>
      <c r="C30" s="267"/>
      <c r="D30" s="258"/>
      <c r="E30" s="259"/>
      <c r="F30" s="255"/>
      <c r="G30" s="258"/>
      <c r="H30" s="250"/>
      <c r="I30" s="252"/>
      <c r="J30" s="254"/>
      <c r="K30" s="182" t="s">
        <v>943</v>
      </c>
      <c r="L30" s="261"/>
      <c r="M30" s="262"/>
      <c r="N30" s="261"/>
      <c r="O30" s="256"/>
      <c r="P30" s="292"/>
      <c r="Q30" s="261"/>
      <c r="R30" s="330"/>
      <c r="S30" s="330"/>
      <c r="T30" s="330"/>
      <c r="U30" s="328"/>
      <c r="V30" s="292"/>
      <c r="W30" s="149" t="s">
        <v>773</v>
      </c>
      <c r="X30" s="166" t="s">
        <v>427</v>
      </c>
      <c r="Y30" s="175">
        <f>IF(X30=Controles!$D$5,Controles!$E$5,IF(X30=Controles!$D$6,Controles!$E$6,IF(X30=Controles!$D$7,Controles!$E$7," ")))</f>
        <v>0.25</v>
      </c>
      <c r="Z30" s="166" t="s">
        <v>464</v>
      </c>
      <c r="AA30" s="65">
        <f>IF(Z30=Controles!$D$8,Controles!$E$8,IF(Z30=Controles!$D$9,Controles!$E$9," "))</f>
        <v>0.15</v>
      </c>
      <c r="AB30" s="65">
        <f t="shared" si="0"/>
        <v>0.4</v>
      </c>
      <c r="AC30" s="166" t="s">
        <v>468</v>
      </c>
      <c r="AD30" s="166" t="s">
        <v>491</v>
      </c>
      <c r="AE30" s="166" t="s">
        <v>493</v>
      </c>
      <c r="AF30" s="97" t="str">
        <f>+IF(X30=Controles!$D$5,Controles!$N$5,IF(X30=Controles!$D$6,Controles!$N$6,IF(X30=Controles!$D$7,Controles!$N$7," ")))</f>
        <v>Probabilidad</v>
      </c>
      <c r="AG30" s="138">
        <f>IFERROR(IF(AND(AF29=Controles!$N$5,AF30=Controles!$N$5),(AG29-(+AG29*AB30)),IF(AF30=Controles!$N$5,(R29-(+R29*AB30)),IF(AF30=Controles!$N$7,AG29,""))),"")</f>
        <v>36</v>
      </c>
      <c r="AH30" s="138">
        <f>IFERROR(IF(AND(AF29=Controles!$N$7,AF30=Controles!$N$7),(AH29-(+AH29*AB30)),IF(AF30=Controles!$N$7,($S$29-(+$S$29*AB30)),IF(AF30=Controles!$N$5,AH29,""))),"")</f>
        <v>100</v>
      </c>
      <c r="AI30" s="178" t="str">
        <f t="shared" ref="AI30:AI37" si="10">IFERROR(IF(AG30="","",IF(AG30&lt;=20,"20",IF(AG30&lt;=40,"40",IF(AG30&lt;=60,"60",IF(AG30&lt;=80,"80","100"))))),"")</f>
        <v>40</v>
      </c>
      <c r="AJ30" s="178" t="str">
        <f t="shared" ref="AJ30:AJ37" si="11">IFERROR(IF(AH30="","",IF(AH30&lt;=20,"20",IF(AH30&lt;=40,"40",IF(AH30&lt;=60,"60",IF(AH30&lt;=80,"80","100"))))),"")</f>
        <v>100</v>
      </c>
      <c r="AK30" s="179">
        <f t="shared" ref="AK30:AK37" si="12">IFERROR(VALUE((AI30&amp;""&amp;AJ30))," ")</f>
        <v>40100</v>
      </c>
      <c r="AL30" s="180" t="str">
        <f>IFERROR(VLOOKUP(AK30,'Matriz Calificación'!$C$54:$F$78,2,FALSE),"")</f>
        <v>EXTREMA (P 40% , I 100%)</v>
      </c>
      <c r="AM30" s="181" t="str">
        <f>IFERROR(VLOOKUP(AL30,'Matriz Calificación'!$D$54:$I$78,4,FALSE)," ")</f>
        <v>EVITAR O REDUCIR</v>
      </c>
      <c r="AN30" s="289"/>
      <c r="AO30" s="289"/>
      <c r="AP30" s="292"/>
      <c r="AQ30" s="329"/>
      <c r="AR30" s="204"/>
      <c r="AS30" s="205"/>
      <c r="AT30" s="205"/>
      <c r="AU30" s="205"/>
      <c r="AV30" s="205"/>
      <c r="AW30" s="167"/>
      <c r="AX30" s="169"/>
      <c r="AY30" s="169"/>
      <c r="AZ30" s="259"/>
      <c r="BA30" s="250"/>
      <c r="BB30" s="169"/>
      <c r="BC30" s="250"/>
    </row>
    <row r="31" spans="2:55" s="170" customFormat="1" ht="87" x14ac:dyDescent="0.25">
      <c r="B31" s="264"/>
      <c r="C31" s="267"/>
      <c r="D31" s="258"/>
      <c r="E31" s="259"/>
      <c r="F31" s="255"/>
      <c r="G31" s="258"/>
      <c r="H31" s="250"/>
      <c r="I31" s="252"/>
      <c r="J31" s="254"/>
      <c r="K31" s="192" t="s">
        <v>950</v>
      </c>
      <c r="L31" s="261"/>
      <c r="M31" s="262"/>
      <c r="N31" s="261"/>
      <c r="O31" s="256"/>
      <c r="P31" s="292"/>
      <c r="Q31" s="261"/>
      <c r="R31" s="330"/>
      <c r="S31" s="330"/>
      <c r="T31" s="330"/>
      <c r="U31" s="328"/>
      <c r="V31" s="292"/>
      <c r="W31" s="149" t="s">
        <v>774</v>
      </c>
      <c r="X31" s="166" t="s">
        <v>438</v>
      </c>
      <c r="Y31" s="175">
        <f>IF(X31=Controles!$D$5,Controles!$E$5,IF(X31=Controles!$D$6,Controles!$E$6,IF(X31=Controles!$D$7,Controles!$E$7," ")))</f>
        <v>0.15</v>
      </c>
      <c r="Z31" s="166" t="s">
        <v>464</v>
      </c>
      <c r="AA31" s="65">
        <f>IF(Z31=Controles!$D$8,Controles!$E$8,IF(Z31=Controles!$D$9,Controles!$E$9," "))</f>
        <v>0.15</v>
      </c>
      <c r="AB31" s="65">
        <f t="shared" si="0"/>
        <v>0.3</v>
      </c>
      <c r="AC31" s="166" t="s">
        <v>468</v>
      </c>
      <c r="AD31" s="166" t="s">
        <v>491</v>
      </c>
      <c r="AE31" s="166" t="s">
        <v>493</v>
      </c>
      <c r="AF31" s="97" t="str">
        <f>+IF(X31=Controles!$D$5,Controles!$N$5,IF(X31=Controles!$D$6,Controles!$N$6,IF(X31=Controles!$D$7,Controles!$N$7," ")))</f>
        <v>Probabilidad</v>
      </c>
      <c r="AG31" s="138">
        <f>IFERROR(IF(AND(AF30=Controles!$N$5,AF31=Controles!$N$5),(AG30-(+AG30*AB31)),IF(AND(AF30=Controles!$N$7,AF31=Controles!$N$5),(AG29-(+AG29*AB31)),IF(AF31=Controles!$N$7,AG30,""))),"")</f>
        <v>25.200000000000003</v>
      </c>
      <c r="AH31" s="138">
        <f>IFERROR(IF(AND(AF30=Controles!$N$7,AF31=Controles!$N$7),(AH30-(+AH30*AB31)),IF(AND(AF30=Controles!$N$5,AF31=Controles!$N$7),(AH29-(+AH29*AB31)),IF(AF31=Controles!$N$5,AH30,""))),"")</f>
        <v>100</v>
      </c>
      <c r="AI31" s="178" t="str">
        <f t="shared" si="10"/>
        <v>40</v>
      </c>
      <c r="AJ31" s="178" t="str">
        <f t="shared" si="11"/>
        <v>100</v>
      </c>
      <c r="AK31" s="179">
        <f t="shared" si="12"/>
        <v>40100</v>
      </c>
      <c r="AL31" s="180" t="str">
        <f>IFERROR(VLOOKUP(AK31,'Matriz Calificación'!$C$54:$F$78,2,FALSE),"")</f>
        <v>EXTREMA (P 40% , I 100%)</v>
      </c>
      <c r="AM31" s="181" t="str">
        <f>IFERROR(VLOOKUP(AL31,'Matriz Calificación'!$D$54:$I$78,4,FALSE)," ")</f>
        <v>EVITAR O REDUCIR</v>
      </c>
      <c r="AN31" s="289"/>
      <c r="AO31" s="289"/>
      <c r="AP31" s="292"/>
      <c r="AQ31" s="329"/>
      <c r="AR31" s="66"/>
      <c r="AS31" s="167"/>
      <c r="AT31" s="167"/>
      <c r="AU31" s="167"/>
      <c r="AV31" s="66"/>
      <c r="AW31" s="167"/>
      <c r="AX31" s="169"/>
      <c r="AY31" s="169"/>
      <c r="AZ31" s="259"/>
      <c r="BA31" s="250"/>
      <c r="BB31" s="169"/>
      <c r="BC31" s="250"/>
    </row>
    <row r="32" spans="2:55" s="170" customFormat="1" ht="60.75" customHeight="1" x14ac:dyDescent="0.2">
      <c r="B32" s="264"/>
      <c r="C32" s="267"/>
      <c r="D32" s="258"/>
      <c r="E32" s="259"/>
      <c r="F32" s="255"/>
      <c r="G32" s="258"/>
      <c r="H32" s="250"/>
      <c r="I32" s="252"/>
      <c r="J32" s="254"/>
      <c r="K32" s="192" t="s">
        <v>927</v>
      </c>
      <c r="L32" s="261"/>
      <c r="M32" s="262"/>
      <c r="N32" s="261"/>
      <c r="O32" s="256"/>
      <c r="P32" s="292"/>
      <c r="Q32" s="261"/>
      <c r="R32" s="330"/>
      <c r="S32" s="330"/>
      <c r="T32" s="330"/>
      <c r="U32" s="328"/>
      <c r="V32" s="292"/>
      <c r="W32" s="149" t="s">
        <v>759</v>
      </c>
      <c r="X32" s="199" t="s">
        <v>438</v>
      </c>
      <c r="Y32" s="175">
        <f>IF(X32=Controles!$D$5,Controles!$E$5,IF(X32=Controles!$D$6,Controles!$E$6,IF(X32=Controles!$D$7,Controles!$E$7," ")))</f>
        <v>0.15</v>
      </c>
      <c r="Z32" s="199" t="s">
        <v>464</v>
      </c>
      <c r="AA32" s="65">
        <f>IF(Z32=Controles!$D$8,Controles!$E$8,IF(Z32=Controles!$D$9,Controles!$E$9," "))</f>
        <v>0.15</v>
      </c>
      <c r="AB32" s="65">
        <f t="shared" si="0"/>
        <v>0.3</v>
      </c>
      <c r="AC32" s="199" t="s">
        <v>470</v>
      </c>
      <c r="AD32" s="199" t="s">
        <v>491</v>
      </c>
      <c r="AE32" s="199" t="s">
        <v>493</v>
      </c>
      <c r="AF32" s="97" t="str">
        <f>+IF(X32=Controles!$D$5,Controles!$N$5,IF(X32=Controles!$D$6,Controles!$N$6,IF(X32=Controles!$D$7,Controles!$N$7," ")))</f>
        <v>Probabilidad</v>
      </c>
      <c r="AG32" s="138">
        <f>IFERROR(IF(AND(AF31=Controles!$N$5,AF32=Controles!$N$5),(AG31-(+AG31*AB32)),IF(AND(AF31=Controles!$N$7,AF32=Controles!$N$5),(AG30-(+AG30*AB32)),IF(AF32=Controles!$N$7,AG31,""))),"")</f>
        <v>17.64</v>
      </c>
      <c r="AH32" s="138">
        <f>IFERROR(IF(AND(AF31=Controles!$N$7,AF32=Controles!$N$7),(AH31-(+AH31*AB32)),IF(AND(AF31=Controles!$N$5,AF32=Controles!$N$7),(AH30-(+AH30*AB32)),IF(AF32=Controles!$N$5,AH31,""))),"")</f>
        <v>100</v>
      </c>
      <c r="AI32" s="178" t="str">
        <f t="shared" si="10"/>
        <v>20</v>
      </c>
      <c r="AJ32" s="178" t="str">
        <f t="shared" si="11"/>
        <v>100</v>
      </c>
      <c r="AK32" s="179">
        <f t="shared" si="12"/>
        <v>20100</v>
      </c>
      <c r="AL32" s="180" t="str">
        <f>IFERROR(VLOOKUP(AK32,'Matriz Calificación'!$C$54:$F$78,2,FALSE),"")</f>
        <v>EXTREMA (P 20% , I 100%)</v>
      </c>
      <c r="AM32" s="181" t="str">
        <f>IFERROR(VLOOKUP(AL32,'Matriz Calificación'!$D$54:$I$78,4,FALSE)," ")</f>
        <v>EVITAR O REDUCIR</v>
      </c>
      <c r="AN32" s="289"/>
      <c r="AO32" s="289"/>
      <c r="AP32" s="292"/>
      <c r="AQ32" s="329"/>
      <c r="AR32" s="203"/>
      <c r="AS32" s="167"/>
      <c r="AT32" s="167"/>
      <c r="AU32" s="167"/>
      <c r="AV32" s="66"/>
      <c r="AW32" s="167"/>
      <c r="AX32" s="169"/>
      <c r="AY32" s="169"/>
      <c r="AZ32" s="259"/>
      <c r="BA32" s="250"/>
      <c r="BB32" s="169"/>
      <c r="BC32" s="250"/>
    </row>
    <row r="33" spans="2:55" s="170" customFormat="1" ht="87" x14ac:dyDescent="0.25">
      <c r="B33" s="264"/>
      <c r="C33" s="267"/>
      <c r="D33" s="258"/>
      <c r="E33" s="259"/>
      <c r="F33" s="255"/>
      <c r="G33" s="258"/>
      <c r="H33" s="250"/>
      <c r="I33" s="252"/>
      <c r="J33" s="254"/>
      <c r="K33" s="182" t="s">
        <v>945</v>
      </c>
      <c r="L33" s="261"/>
      <c r="M33" s="262"/>
      <c r="N33" s="261"/>
      <c r="O33" s="256"/>
      <c r="P33" s="292"/>
      <c r="Q33" s="261"/>
      <c r="R33" s="330"/>
      <c r="S33" s="330"/>
      <c r="T33" s="330"/>
      <c r="U33" s="328"/>
      <c r="V33" s="292"/>
      <c r="W33" s="149" t="s">
        <v>775</v>
      </c>
      <c r="X33" s="166" t="s">
        <v>427</v>
      </c>
      <c r="Y33" s="175">
        <f>IF(X33=Controles!$D$5,Controles!$E$5,IF(X33=Controles!$D$6,Controles!$E$6,IF(X33=Controles!$D$7,Controles!$E$7," ")))</f>
        <v>0.25</v>
      </c>
      <c r="Z33" s="166" t="s">
        <v>464</v>
      </c>
      <c r="AA33" s="65">
        <f>IF(Z33=Controles!$D$8,Controles!$E$8,IF(Z33=Controles!$D$9,Controles!$E$9," "))</f>
        <v>0.15</v>
      </c>
      <c r="AB33" s="65">
        <f t="shared" si="0"/>
        <v>0.4</v>
      </c>
      <c r="AC33" s="166" t="s">
        <v>468</v>
      </c>
      <c r="AD33" s="166" t="s">
        <v>491</v>
      </c>
      <c r="AE33" s="166" t="s">
        <v>493</v>
      </c>
      <c r="AF33" s="97" t="str">
        <f>+IF(X33=Controles!$D$5,Controles!$N$5,IF(X33=Controles!$D$6,Controles!$N$6,IF(X33=Controles!$D$7,Controles!$N$7," ")))</f>
        <v>Probabilidad</v>
      </c>
      <c r="AG33" s="138">
        <f>IFERROR(IF(AND(AF32=Controles!$N$5,AF33=Controles!$N$5),(AG32-(+AG32*AB33)),IF(AND(AF32=Controles!$N$7,AF33=Controles!$N$5),(AG31-(+AG31*AB33)),IF(AF33=Controles!$N$7,AG32,""))),"")</f>
        <v>10.584</v>
      </c>
      <c r="AH33" s="138">
        <f>IFERROR(IF(AND(AF32=Controles!$N$7,AF33=Controles!$N$7),(AH32-(+AH32*AB33)),IF(AND(AF32=Controles!$N$5,AF33=Controles!$N$7),(AH31-(+AH31*AB33)),IF(AF33=Controles!$N$5,AH32,""))),"")</f>
        <v>100</v>
      </c>
      <c r="AI33" s="178" t="str">
        <f t="shared" si="10"/>
        <v>20</v>
      </c>
      <c r="AJ33" s="178" t="str">
        <f t="shared" si="11"/>
        <v>100</v>
      </c>
      <c r="AK33" s="179">
        <f t="shared" si="12"/>
        <v>20100</v>
      </c>
      <c r="AL33" s="180" t="str">
        <f>IFERROR(VLOOKUP(AK33,'Matriz Calificación'!$C$54:$F$78,2,FALSE),"")</f>
        <v>EXTREMA (P 20% , I 100%)</v>
      </c>
      <c r="AM33" s="181" t="str">
        <f>IFERROR(VLOOKUP(AL33,'Matriz Calificación'!$D$54:$I$78,4,FALSE)," ")</f>
        <v>EVITAR O REDUCIR</v>
      </c>
      <c r="AN33" s="289"/>
      <c r="AO33" s="289"/>
      <c r="AP33" s="292"/>
      <c r="AQ33" s="329"/>
      <c r="AR33" s="66"/>
      <c r="AS33" s="167"/>
      <c r="AT33" s="167"/>
      <c r="AU33" s="167"/>
      <c r="AV33" s="66"/>
      <c r="AW33" s="167"/>
      <c r="AX33" s="169"/>
      <c r="AY33" s="169"/>
      <c r="AZ33" s="259"/>
      <c r="BA33" s="250"/>
      <c r="BB33" s="169"/>
      <c r="BC33" s="250"/>
    </row>
    <row r="34" spans="2:55" s="170" customFormat="1" ht="87" x14ac:dyDescent="0.25">
      <c r="B34" s="264"/>
      <c r="C34" s="267"/>
      <c r="D34" s="258"/>
      <c r="E34" s="259"/>
      <c r="F34" s="255"/>
      <c r="G34" s="258"/>
      <c r="H34" s="250"/>
      <c r="I34" s="252"/>
      <c r="J34" s="254"/>
      <c r="K34" s="182" t="s">
        <v>946</v>
      </c>
      <c r="L34" s="261"/>
      <c r="M34" s="262"/>
      <c r="N34" s="261"/>
      <c r="O34" s="256"/>
      <c r="P34" s="292"/>
      <c r="Q34" s="261"/>
      <c r="R34" s="330"/>
      <c r="S34" s="330"/>
      <c r="T34" s="330"/>
      <c r="U34" s="328"/>
      <c r="V34" s="292"/>
      <c r="W34" s="149" t="s">
        <v>776</v>
      </c>
      <c r="X34" s="166" t="s">
        <v>427</v>
      </c>
      <c r="Y34" s="175">
        <f>IF(X34=Controles!$D$5,Controles!$E$5,IF(X34=Controles!$D$6,Controles!$E$6,IF(X34=Controles!$D$7,Controles!$E$7," ")))</f>
        <v>0.25</v>
      </c>
      <c r="Z34" s="166" t="s">
        <v>464</v>
      </c>
      <c r="AA34" s="65">
        <f>IF(Z34=Controles!$D$8,Controles!$E$8,IF(Z34=Controles!$D$9,Controles!$E$9," "))</f>
        <v>0.15</v>
      </c>
      <c r="AB34" s="65">
        <f t="shared" si="0"/>
        <v>0.4</v>
      </c>
      <c r="AC34" s="166" t="s">
        <v>468</v>
      </c>
      <c r="AD34" s="166" t="s">
        <v>491</v>
      </c>
      <c r="AE34" s="166" t="s">
        <v>493</v>
      </c>
      <c r="AF34" s="97" t="str">
        <f>+IF(X34=Controles!$D$5,Controles!$N$5,IF(X34=Controles!$D$6,Controles!$N$6,IF(X34=Controles!$D$7,Controles!$N$7," ")))</f>
        <v>Probabilidad</v>
      </c>
      <c r="AG34" s="138">
        <f>IFERROR(IF(AND(AF33=Controles!$N$5,AF34=Controles!$N$5),(AG33-(+AG33*AB34)),IF(AND(AF33=Controles!$N$7,AF34=Controles!$N$5),(AG32-(+AG32*AB34)),IF(AF34=Controles!$N$7,AG33,""))),"")</f>
        <v>6.3503999999999996</v>
      </c>
      <c r="AH34" s="138">
        <f>IFERROR(IF(AND(AF33=Controles!$N$7,AF34=Controles!$N$7),(AH33-(+AH33*AB34)),IF(AND(AF33=Controles!$N$5,AF34=Controles!$N$7),(AH32-(+AH32*AB34)),IF(AF34=Controles!$N$5,AH33,""))),"")</f>
        <v>100</v>
      </c>
      <c r="AI34" s="178" t="str">
        <f t="shared" si="10"/>
        <v>20</v>
      </c>
      <c r="AJ34" s="178" t="str">
        <f t="shared" si="11"/>
        <v>100</v>
      </c>
      <c r="AK34" s="179">
        <f t="shared" si="12"/>
        <v>20100</v>
      </c>
      <c r="AL34" s="180" t="str">
        <f>IFERROR(VLOOKUP(AK34,'Matriz Calificación'!$C$54:$F$78,2,FALSE),"")</f>
        <v>EXTREMA (P 20% , I 100%)</v>
      </c>
      <c r="AM34" s="181" t="str">
        <f>IFERROR(VLOOKUP(AL34,'Matriz Calificación'!$D$54:$I$78,4,FALSE)," ")</f>
        <v>EVITAR O REDUCIR</v>
      </c>
      <c r="AN34" s="289"/>
      <c r="AO34" s="289"/>
      <c r="AP34" s="292"/>
      <c r="AQ34" s="329"/>
      <c r="AR34" s="144"/>
      <c r="AS34" s="144"/>
      <c r="AT34" s="144"/>
      <c r="AU34" s="144"/>
      <c r="AV34" s="144"/>
      <c r="AW34" s="167"/>
      <c r="AX34" s="169"/>
      <c r="AY34" s="169"/>
      <c r="AZ34" s="259"/>
      <c r="BA34" s="250"/>
      <c r="BB34" s="169"/>
      <c r="BC34" s="250"/>
    </row>
    <row r="35" spans="2:55" s="170" customFormat="1" ht="107.25" customHeight="1" x14ac:dyDescent="0.25">
      <c r="B35" s="264"/>
      <c r="C35" s="267"/>
      <c r="D35" s="258"/>
      <c r="E35" s="259"/>
      <c r="F35" s="255"/>
      <c r="G35" s="258"/>
      <c r="H35" s="250"/>
      <c r="I35" s="252"/>
      <c r="J35" s="254"/>
      <c r="K35" s="248" t="s">
        <v>939</v>
      </c>
      <c r="L35" s="261"/>
      <c r="M35" s="262"/>
      <c r="N35" s="261"/>
      <c r="O35" s="256"/>
      <c r="P35" s="292"/>
      <c r="Q35" s="261"/>
      <c r="R35" s="330"/>
      <c r="S35" s="330"/>
      <c r="T35" s="330"/>
      <c r="U35" s="328"/>
      <c r="V35" s="292"/>
      <c r="W35" s="149" t="s">
        <v>777</v>
      </c>
      <c r="X35" s="166" t="s">
        <v>427</v>
      </c>
      <c r="Y35" s="175">
        <f>IF(X35=Controles!$D$5,Controles!$E$5,IF(X35=Controles!$D$6,Controles!$E$6,IF(X35=Controles!$D$7,Controles!$E$7," ")))</f>
        <v>0.25</v>
      </c>
      <c r="Z35" s="166" t="s">
        <v>459</v>
      </c>
      <c r="AA35" s="65">
        <f>IF(Z35=Controles!$D$8,Controles!$E$8,IF(Z35=Controles!$D$9,Controles!$E$9," "))</f>
        <v>0.25</v>
      </c>
      <c r="AB35" s="65">
        <f t="shared" si="0"/>
        <v>0.5</v>
      </c>
      <c r="AC35" s="166" t="s">
        <v>470</v>
      </c>
      <c r="AD35" s="166" t="s">
        <v>473</v>
      </c>
      <c r="AE35" s="166" t="s">
        <v>493</v>
      </c>
      <c r="AF35" s="97" t="str">
        <f>+IF(X35=Controles!$D$5,Controles!$N$5,IF(X35=Controles!$D$6,Controles!$N$6,IF(X35=Controles!$D$7,Controles!$N$7," ")))</f>
        <v>Probabilidad</v>
      </c>
      <c r="AG35" s="138">
        <f>IFERROR(IF(AND(AF34=Controles!$N$5,AF35=Controles!$N$5),(AG34-(+AG34*AB35)),IF(AND(AF34=Controles!$N$7,AF35=Controles!$N$5),(AG33-(+AG33*AB35)),IF(AF35=Controles!$N$7,AG34,""))),"")</f>
        <v>3.1751999999999998</v>
      </c>
      <c r="AH35" s="138">
        <f>IFERROR(IF(AND(AF34=Controles!$N$7,AF35=Controles!$N$7),(AH34-(+AH34*AB35)),IF(AND(AF34=Controles!$N$5,AF35=Controles!$N$7),(AH33-(+AH33*AB35)),IF(AF35=Controles!$N$5,AH34,""))),"")</f>
        <v>100</v>
      </c>
      <c r="AI35" s="178" t="str">
        <f t="shared" si="10"/>
        <v>20</v>
      </c>
      <c r="AJ35" s="178" t="str">
        <f t="shared" si="11"/>
        <v>100</v>
      </c>
      <c r="AK35" s="179">
        <f t="shared" si="12"/>
        <v>20100</v>
      </c>
      <c r="AL35" s="180" t="str">
        <f>IFERROR(VLOOKUP(AK35,'Matriz Calificación'!$C$54:$F$78,2,FALSE),"")</f>
        <v>EXTREMA (P 20% , I 100%)</v>
      </c>
      <c r="AM35" s="181" t="str">
        <f>IFERROR(VLOOKUP(AL35,'Matriz Calificación'!$D$54:$I$78,4,FALSE)," ")</f>
        <v>EVITAR O REDUCIR</v>
      </c>
      <c r="AN35" s="289"/>
      <c r="AO35" s="289"/>
      <c r="AP35" s="292"/>
      <c r="AQ35" s="329"/>
      <c r="AR35" s="66"/>
      <c r="AS35" s="165"/>
      <c r="AT35" s="168"/>
      <c r="AU35" s="168"/>
      <c r="AV35" s="66"/>
      <c r="AW35" s="167"/>
      <c r="AX35" s="169"/>
      <c r="AY35" s="169"/>
      <c r="AZ35" s="259"/>
      <c r="BA35" s="250"/>
      <c r="BB35" s="169"/>
      <c r="BC35" s="250"/>
    </row>
    <row r="36" spans="2:55" s="170" customFormat="1" ht="87" x14ac:dyDescent="0.25">
      <c r="B36" s="264"/>
      <c r="C36" s="267"/>
      <c r="D36" s="258"/>
      <c r="E36" s="259"/>
      <c r="F36" s="255"/>
      <c r="G36" s="258"/>
      <c r="H36" s="250"/>
      <c r="I36" s="252"/>
      <c r="J36" s="254"/>
      <c r="K36" s="249"/>
      <c r="L36" s="261"/>
      <c r="M36" s="262"/>
      <c r="N36" s="261"/>
      <c r="O36" s="256"/>
      <c r="P36" s="292"/>
      <c r="Q36" s="261"/>
      <c r="R36" s="330"/>
      <c r="S36" s="330"/>
      <c r="T36" s="330"/>
      <c r="U36" s="328"/>
      <c r="V36" s="292"/>
      <c r="W36" s="149" t="s">
        <v>778</v>
      </c>
      <c r="X36" s="166" t="s">
        <v>438</v>
      </c>
      <c r="Y36" s="175">
        <f>IF(X36=Controles!$D$5,Controles!$E$5,IF(X36=Controles!$D$6,Controles!$E$6,IF(X36=Controles!$D$7,Controles!$E$7," ")))</f>
        <v>0.15</v>
      </c>
      <c r="Z36" s="166" t="s">
        <v>464</v>
      </c>
      <c r="AA36" s="65">
        <f>IF(Z36=Controles!$D$8,Controles!$E$8,IF(Z36=Controles!$D$9,Controles!$E$9," "))</f>
        <v>0.15</v>
      </c>
      <c r="AB36" s="65">
        <f t="shared" si="0"/>
        <v>0.3</v>
      </c>
      <c r="AC36" s="166" t="s">
        <v>468</v>
      </c>
      <c r="AD36" s="166" t="s">
        <v>491</v>
      </c>
      <c r="AE36" s="166" t="s">
        <v>493</v>
      </c>
      <c r="AF36" s="97" t="str">
        <f>+IF(X36=Controles!$D$5,Controles!$N$5,IF(X36=Controles!$D$6,Controles!$N$6,IF(X36=Controles!$D$7,Controles!$N$7," ")))</f>
        <v>Probabilidad</v>
      </c>
      <c r="AG36" s="138">
        <f>IFERROR(IF(AND(AF35=Controles!$N$5,AF36=Controles!$N$5),(AG35-(+AG35*AB36)),IF(AND(AF35=Controles!$N$7,AF36=Controles!$N$5),(AG34-(+AG34*AB36)),IF(AF36=Controles!$N$7,AG35,""))),"")</f>
        <v>2.2226400000000002</v>
      </c>
      <c r="AH36" s="138">
        <f>IFERROR(IF(AND(AF35=Controles!$N$7,AF36=Controles!$N$7),(AH35-(+AH35*AB36)),IF(AND(AF35=Controles!$N$5,AF36=Controles!$N$7),(AH34-(+AH34*AB36)),IF(AF36=Controles!$N$5,AH35,""))),"")</f>
        <v>100</v>
      </c>
      <c r="AI36" s="178" t="str">
        <f t="shared" si="10"/>
        <v>20</v>
      </c>
      <c r="AJ36" s="178" t="str">
        <f t="shared" si="11"/>
        <v>100</v>
      </c>
      <c r="AK36" s="179">
        <f t="shared" si="12"/>
        <v>20100</v>
      </c>
      <c r="AL36" s="180" t="str">
        <f>IFERROR(VLOOKUP(AK36,'Matriz Calificación'!$C$54:$F$78,2,FALSE),"")</f>
        <v>EXTREMA (P 20% , I 100%)</v>
      </c>
      <c r="AM36" s="181" t="str">
        <f>IFERROR(VLOOKUP(AL36,'Matriz Calificación'!$D$54:$I$78,4,FALSE)," ")</f>
        <v>EVITAR O REDUCIR</v>
      </c>
      <c r="AN36" s="289"/>
      <c r="AO36" s="289"/>
      <c r="AP36" s="292"/>
      <c r="AQ36" s="329"/>
      <c r="AR36" s="66"/>
      <c r="AS36" s="165"/>
      <c r="AT36" s="168"/>
      <c r="AU36" s="168"/>
      <c r="AV36" s="66"/>
      <c r="AW36" s="167"/>
      <c r="AX36" s="169"/>
      <c r="AY36" s="169"/>
      <c r="AZ36" s="259"/>
      <c r="BA36" s="250"/>
      <c r="BB36" s="169"/>
      <c r="BC36" s="250"/>
    </row>
    <row r="37" spans="2:55" s="170" customFormat="1" ht="62.25" customHeight="1" x14ac:dyDescent="0.25">
      <c r="B37" s="265"/>
      <c r="C37" s="268"/>
      <c r="D37" s="258"/>
      <c r="E37" s="259"/>
      <c r="F37" s="255"/>
      <c r="G37" s="258"/>
      <c r="H37" s="250"/>
      <c r="I37" s="253"/>
      <c r="J37" s="254"/>
      <c r="K37" s="182"/>
      <c r="L37" s="261"/>
      <c r="M37" s="262"/>
      <c r="N37" s="261"/>
      <c r="O37" s="257"/>
      <c r="P37" s="292"/>
      <c r="Q37" s="261"/>
      <c r="R37" s="330"/>
      <c r="S37" s="330"/>
      <c r="T37" s="330"/>
      <c r="U37" s="328"/>
      <c r="V37" s="292"/>
      <c r="W37" s="149" t="s">
        <v>765</v>
      </c>
      <c r="X37" s="200" t="s">
        <v>438</v>
      </c>
      <c r="Y37" s="175">
        <f>IF(X37=Controles!$D$5,Controles!$E$5,IF(X37=Controles!$D$6,Controles!$E$6,IF(X37=Controles!$D$7,Controles!$E$7," ")))</f>
        <v>0.15</v>
      </c>
      <c r="Z37" s="200" t="s">
        <v>464</v>
      </c>
      <c r="AA37" s="65">
        <f>IF(Z37=Controles!$D$8,Controles!$E$8,IF(Z37=Controles!$D$9,Controles!$E$9," "))</f>
        <v>0.15</v>
      </c>
      <c r="AB37" s="65">
        <f t="shared" si="0"/>
        <v>0.3</v>
      </c>
      <c r="AC37" s="166" t="s">
        <v>470</v>
      </c>
      <c r="AD37" s="166" t="s">
        <v>491</v>
      </c>
      <c r="AE37" s="166" t="s">
        <v>493</v>
      </c>
      <c r="AF37" s="97" t="str">
        <f>+IF(X37=Controles!$D$5,Controles!$N$5,IF(X37=Controles!$D$6,Controles!$N$6,IF(X37=Controles!$D$7,Controles!$N$7," ")))</f>
        <v>Probabilidad</v>
      </c>
      <c r="AG37" s="138">
        <f>IFERROR(IF(AND(AF36=Controles!$N$5,AF37=Controles!$N$5),(AG36-(+AG36*AB37)),IF(AND(AF36=Controles!$N$7,AF37=Controles!$N$5),(AG35-(+AG35*AB37)),IF(AF37=Controles!$N$7,AG36,""))),"")</f>
        <v>1.5558480000000001</v>
      </c>
      <c r="AH37" s="138">
        <f>IFERROR(IF(AND(AF36=Controles!$N$7,AF37=Controles!$N$7),(AH36-(+AH36*AB37)),IF(AND(AF36=Controles!$N$5,AF37=Controles!$N$7),(AH35-(+AH35*AB37)),IF(AF37=Controles!$N$5,AH36,""))),"")</f>
        <v>100</v>
      </c>
      <c r="AI37" s="178" t="str">
        <f t="shared" si="10"/>
        <v>20</v>
      </c>
      <c r="AJ37" s="178" t="str">
        <f t="shared" si="11"/>
        <v>100</v>
      </c>
      <c r="AK37" s="179">
        <f t="shared" si="12"/>
        <v>20100</v>
      </c>
      <c r="AL37" s="180" t="str">
        <f>IFERROR(VLOOKUP(AK37,'Matriz Calificación'!$C$54:$F$78,2,FALSE),"")</f>
        <v>EXTREMA (P 20% , I 100%)</v>
      </c>
      <c r="AM37" s="181" t="str">
        <f>IFERROR(VLOOKUP(AL37,'Matriz Calificación'!$D$54:$I$78,4,FALSE)," ")</f>
        <v>EVITAR O REDUCIR</v>
      </c>
      <c r="AN37" s="290"/>
      <c r="AO37" s="290"/>
      <c r="AP37" s="292"/>
      <c r="AQ37" s="329"/>
      <c r="AR37" s="66"/>
      <c r="AS37" s="165"/>
      <c r="AT37" s="67"/>
      <c r="AU37" s="67"/>
      <c r="AV37" s="66"/>
      <c r="AW37" s="167"/>
      <c r="AX37" s="169"/>
      <c r="AY37" s="169"/>
      <c r="AZ37" s="259"/>
      <c r="BA37" s="250"/>
      <c r="BB37" s="169"/>
      <c r="BC37" s="250"/>
    </row>
    <row r="38" spans="2:55" s="170" customFormat="1" ht="87" x14ac:dyDescent="0.25">
      <c r="B38" s="263" t="s">
        <v>679</v>
      </c>
      <c r="C38" s="266" t="str">
        <f>+IFERROR(VLOOKUP(B38,INF!$A$2:$B$90,2,FALSE)," ")</f>
        <v>Objetivos de todos los procesos.
Nota: En caso de ser necesario agregar un comentario en la celda anterior (proceso) mencionando las salvedades a que haya lugar. Ejemplo: excepciones.</v>
      </c>
      <c r="D38" s="258" t="s">
        <v>114</v>
      </c>
      <c r="E38" s="259" t="s">
        <v>684</v>
      </c>
      <c r="F38" s="260" t="s">
        <v>928</v>
      </c>
      <c r="G38" s="258" t="s">
        <v>851</v>
      </c>
      <c r="H38" s="250" t="s">
        <v>916</v>
      </c>
      <c r="I38" s="251" t="s">
        <v>929</v>
      </c>
      <c r="J38" s="254" t="str">
        <f t="shared" ref="J38" si="13">IF(G38&lt;&gt;"",CONCATENATE("Posibilidad de ",G38," por"," ",H38," debido a"," ",I38),"")</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uso inapropiado de información clasificada y reservada</v>
      </c>
      <c r="K38" s="182" t="s">
        <v>908</v>
      </c>
      <c r="L38" s="261" t="s">
        <v>178</v>
      </c>
      <c r="M38" s="262" t="s">
        <v>200</v>
      </c>
      <c r="N38" s="261" t="s">
        <v>206</v>
      </c>
      <c r="O38" s="256">
        <v>220</v>
      </c>
      <c r="P38" s="292" t="str">
        <f>IF(O38="","",IF(O38&lt;=2,Probabilidad!$B$8,IF(O38&lt;=11.999,Probabilidad!$B$7,IF(O38&lt;=48,Probabilidad!$B$6,IF(O38&lt;=239.999,Probabilidad!$B$5,IF(O38&gt;=240,Probabilidad!$B$4,""))))))</f>
        <v>ALTA</v>
      </c>
      <c r="Q38" s="261" t="s">
        <v>381</v>
      </c>
      <c r="R38" s="330">
        <f>IFERROR(VLOOKUP(P38,Probabilidad!$B$4:$C$8,2,FALSE),"")</f>
        <v>80</v>
      </c>
      <c r="S38" s="330">
        <f>IFERROR(VLOOKUP(Q38,Impacto!$B$4:$C$16,2,FALSE),"")</f>
        <v>100</v>
      </c>
      <c r="T38" s="330">
        <f t="shared" ref="T38" si="14">IFERROR(VALUE((R38&amp;""&amp;S38))," ")</f>
        <v>80100</v>
      </c>
      <c r="U38" s="328" t="str">
        <f>IFERROR(VLOOKUP(T38,'Matriz Calificación'!$C$54:$D$78,2,FALSE)," ")</f>
        <v>EXTREMA (P 80% , I 100%)</v>
      </c>
      <c r="V38" s="292" t="str">
        <f>IFERROR(VLOOKUP(T38,'Matriz Calificación'!$C$54:$F$78,3,FALSE)," ")</f>
        <v>EVITAR O REDUCIR</v>
      </c>
      <c r="W38" s="149" t="s">
        <v>758</v>
      </c>
      <c r="X38" s="166" t="s">
        <v>427</v>
      </c>
      <c r="Y38" s="175">
        <f>IF(X38=Controles!$D$5,Controles!$E$5,IF(X38=Controles!$D$6,Controles!$E$6,IF(X38=Controles!$D$7,Controles!$E$7," ")))</f>
        <v>0.25</v>
      </c>
      <c r="Z38" s="166" t="s">
        <v>464</v>
      </c>
      <c r="AA38" s="65">
        <f>IF(Z38=Controles!$D$8,Controles!$E$8,IF(Z38=Controles!$D$9,Controles!$E$9," "))</f>
        <v>0.15</v>
      </c>
      <c r="AB38" s="65">
        <f t="shared" si="0"/>
        <v>0.4</v>
      </c>
      <c r="AC38" s="166" t="s">
        <v>468</v>
      </c>
      <c r="AD38" s="166" t="s">
        <v>485</v>
      </c>
      <c r="AE38" s="166" t="s">
        <v>493</v>
      </c>
      <c r="AF38" s="97" t="str">
        <f>+IF(X38=Controles!$D$5,Controles!$N$5,IF(X38=Controles!$D$6,Controles!$N$6,IF(X38=Controles!$D$7,Controles!$N$7," ")))</f>
        <v>Probabilidad</v>
      </c>
      <c r="AG38" s="138">
        <f>IFERROR(IF(AF38=Controles!$N$5,(($R$38-($R$38*AB38))),IF(AF38=Controles!$N$7,$R$38,""))," ")</f>
        <v>48</v>
      </c>
      <c r="AH38" s="138">
        <f>IFERROR(IF(AF38=Controles!$N$7,(($S$38-($S$38*AB38))),IF(AF38=Controles!$N$5,$S$38,""))," ")</f>
        <v>100</v>
      </c>
      <c r="AI38" s="178" t="str">
        <f>IFERROR(IF(AG38="","",IF(AG38&lt;=20,"20",IF(AG38&lt;=40,"40",IF(AG38&lt;=60,"60",IF(AG38&lt;=80,"80","100"))))),"")</f>
        <v>60</v>
      </c>
      <c r="AJ38" s="178" t="str">
        <f>IFERROR(IF(AH38="","",IF(AH38&lt;=20,"20",IF(AH38&lt;=40,"40",IF(AH38&lt;=60,"60",IF(AH38&lt;=80,"80","100"))))),"")</f>
        <v>100</v>
      </c>
      <c r="AK38" s="179">
        <f>IFERROR(VALUE((AI38&amp;""&amp;AJ38))," ")</f>
        <v>60100</v>
      </c>
      <c r="AL38" s="180" t="str">
        <f>IFERROR(VLOOKUP(AK38,'Matriz Calificación'!$C$54:$F$78,2,FALSE),"")</f>
        <v>EXTREMA (P 60% , I 100%)</v>
      </c>
      <c r="AM38" s="181" t="str">
        <f>IFERROR(VLOOKUP(AL38,'Matriz Calificación'!$D$54:$I$78,4,FALSE)," ")</f>
        <v>EVITAR O REDUCIR</v>
      </c>
      <c r="AN38" s="288" cm="1">
        <f t="array" ref="AN38">INDEX(AK38:AK46,COUNT(AK38:AK46))</f>
        <v>20100</v>
      </c>
      <c r="AO38" s="288" t="str">
        <f>IFERROR(VLOOKUP(AN38,'Matriz Calificación'!$C$54:$F$78,2,FALSE),"")</f>
        <v>EXTREMA (P 20% , I 100%)</v>
      </c>
      <c r="AP38" s="292" t="str">
        <f>IFERROR(VLOOKUP(AO38,'Matriz Calificación'!$D$54:$I$78,4,FALSE)," ")</f>
        <v>EVITAR O REDUCIR</v>
      </c>
      <c r="AQ38" s="329" t="str">
        <f>IFERROR(VLOOKUP(AO38,'Matriz Calificación'!$D$54:$I$78,5,FALSE)," ")</f>
        <v>Acciones encaminadas a mitigar, reducir, transferir, reemplazar, rediseñar o eliminar la actividad que origina el riesgo.
Requiere plan de acción</v>
      </c>
      <c r="AR38" s="213" t="s">
        <v>963</v>
      </c>
      <c r="AS38" s="209" t="s">
        <v>962</v>
      </c>
      <c r="AT38" s="209" t="s">
        <v>957</v>
      </c>
      <c r="AU38" s="214">
        <v>46357</v>
      </c>
      <c r="AV38" s="209" t="s">
        <v>959</v>
      </c>
      <c r="AW38" s="167"/>
      <c r="AX38" s="169"/>
      <c r="AY38" s="169"/>
      <c r="AZ38" s="259"/>
      <c r="BA38" s="250"/>
      <c r="BB38" s="169"/>
      <c r="BC38" s="250"/>
    </row>
    <row r="39" spans="2:55" s="170" customFormat="1" ht="87" x14ac:dyDescent="0.25">
      <c r="B39" s="264"/>
      <c r="C39" s="267"/>
      <c r="D39" s="258"/>
      <c r="E39" s="259"/>
      <c r="F39" s="255"/>
      <c r="G39" s="258"/>
      <c r="H39" s="250"/>
      <c r="I39" s="252"/>
      <c r="J39" s="254"/>
      <c r="K39" s="182" t="s">
        <v>930</v>
      </c>
      <c r="L39" s="261"/>
      <c r="M39" s="262"/>
      <c r="N39" s="261"/>
      <c r="O39" s="256"/>
      <c r="P39" s="292"/>
      <c r="Q39" s="261"/>
      <c r="R39" s="330"/>
      <c r="S39" s="330"/>
      <c r="T39" s="330"/>
      <c r="U39" s="328"/>
      <c r="V39" s="292"/>
      <c r="W39" s="149" t="s">
        <v>779</v>
      </c>
      <c r="X39" s="166" t="s">
        <v>427</v>
      </c>
      <c r="Y39" s="175">
        <f>IF(X39=Controles!$D$5,Controles!$E$5,IF(X39=Controles!$D$6,Controles!$E$6,IF(X39=Controles!$D$7,Controles!$E$7," ")))</f>
        <v>0.25</v>
      </c>
      <c r="Z39" s="166" t="s">
        <v>464</v>
      </c>
      <c r="AA39" s="65">
        <f>IF(Z39=Controles!$D$8,Controles!$E$8,IF(Z39=Controles!$D$9,Controles!$E$9," "))</f>
        <v>0.15</v>
      </c>
      <c r="AB39" s="65">
        <f t="shared" si="0"/>
        <v>0.4</v>
      </c>
      <c r="AC39" s="166" t="s">
        <v>468</v>
      </c>
      <c r="AD39" s="166" t="s">
        <v>491</v>
      </c>
      <c r="AE39" s="166" t="s">
        <v>493</v>
      </c>
      <c r="AF39" s="97" t="str">
        <f>+IF(X39=Controles!$D$5,Controles!$N$5,IF(X39=Controles!$D$6,Controles!$N$6,IF(X39=Controles!$D$7,Controles!$N$7," ")))</f>
        <v>Probabilidad</v>
      </c>
      <c r="AG39" s="138">
        <f>IFERROR(IF(AND(AF38=Controles!$N$5,AF39=Controles!$N$5),(AG38-(+AG38*AB39)),IF(AF39=Controles!$N$5,(R38-(+R38*AB39)),IF(AF39=Controles!$N$7,AG38,""))),"")</f>
        <v>28.799999999999997</v>
      </c>
      <c r="AH39" s="138">
        <f>IFERROR(IF(AND(AF38=Controles!$N$7,AF39=Controles!$N$7),(AH38-(+AH38*AB39)),IF(AF39=Controles!$N$7,($S$38-(+$S$38*AB39)),IF(AF39=Controles!$N$5,AH38,""))),"")</f>
        <v>100</v>
      </c>
      <c r="AI39" s="178" t="str">
        <f t="shared" ref="AI39:AI46" si="15">IFERROR(IF(AG39="","",IF(AG39&lt;=20,"20",IF(AG39&lt;=40,"40",IF(AG39&lt;=60,"60",IF(AG39&lt;=80,"80","100"))))),"")</f>
        <v>40</v>
      </c>
      <c r="AJ39" s="178" t="str">
        <f t="shared" ref="AJ39:AJ46" si="16">IFERROR(IF(AH39="","",IF(AH39&lt;=20,"20",IF(AH39&lt;=40,"40",IF(AH39&lt;=60,"60",IF(AH39&lt;=80,"80","100"))))),"")</f>
        <v>100</v>
      </c>
      <c r="AK39" s="179">
        <f t="shared" ref="AK39:AK46" si="17">IFERROR(VALUE((AI39&amp;""&amp;AJ39))," ")</f>
        <v>40100</v>
      </c>
      <c r="AL39" s="180" t="str">
        <f>IFERROR(VLOOKUP(AK39,'Matriz Calificación'!$C$54:$F$78,2,FALSE),"")</f>
        <v>EXTREMA (P 40% , I 100%)</v>
      </c>
      <c r="AM39" s="181" t="str">
        <f>IFERROR(VLOOKUP(AL39,'Matriz Calificación'!$D$54:$I$78,4,FALSE)," ")</f>
        <v>EVITAR O REDUCIR</v>
      </c>
      <c r="AN39" s="289"/>
      <c r="AO39" s="289"/>
      <c r="AP39" s="292"/>
      <c r="AQ39" s="329"/>
      <c r="AR39" s="213"/>
      <c r="AS39" s="209"/>
      <c r="AT39" s="209"/>
      <c r="AU39" s="214"/>
      <c r="AV39" s="209"/>
      <c r="AW39" s="167"/>
      <c r="AX39" s="169"/>
      <c r="AY39" s="169"/>
      <c r="AZ39" s="259"/>
      <c r="BA39" s="250"/>
      <c r="BB39" s="169"/>
      <c r="BC39" s="250"/>
    </row>
    <row r="40" spans="2:55" s="170" customFormat="1" ht="87" x14ac:dyDescent="0.25">
      <c r="B40" s="264"/>
      <c r="C40" s="267"/>
      <c r="D40" s="258"/>
      <c r="E40" s="259"/>
      <c r="F40" s="255"/>
      <c r="G40" s="258"/>
      <c r="H40" s="250"/>
      <c r="I40" s="252"/>
      <c r="J40" s="254"/>
      <c r="K40" s="192" t="s">
        <v>938</v>
      </c>
      <c r="L40" s="261"/>
      <c r="M40" s="262"/>
      <c r="N40" s="261"/>
      <c r="O40" s="256"/>
      <c r="P40" s="292"/>
      <c r="Q40" s="261"/>
      <c r="R40" s="330"/>
      <c r="S40" s="330"/>
      <c r="T40" s="330"/>
      <c r="U40" s="328"/>
      <c r="V40" s="292"/>
      <c r="W40" s="149" t="s">
        <v>759</v>
      </c>
      <c r="X40" s="166" t="s">
        <v>427</v>
      </c>
      <c r="Y40" s="175">
        <f>IF(X40=Controles!$D$5,Controles!$E$5,IF(X40=Controles!$D$6,Controles!$E$6,IF(X40=Controles!$D$7,Controles!$E$7," ")))</f>
        <v>0.25</v>
      </c>
      <c r="Z40" s="166" t="s">
        <v>464</v>
      </c>
      <c r="AA40" s="65">
        <f>IF(Z40=Controles!$D$8,Controles!$E$8,IF(Z40=Controles!$D$9,Controles!$E$9," "))</f>
        <v>0.15</v>
      </c>
      <c r="AB40" s="65">
        <f t="shared" si="0"/>
        <v>0.4</v>
      </c>
      <c r="AC40" s="166" t="s">
        <v>470</v>
      </c>
      <c r="AD40" s="166" t="s">
        <v>491</v>
      </c>
      <c r="AE40" s="166" t="s">
        <v>493</v>
      </c>
      <c r="AF40" s="97" t="str">
        <f>+IF(X40=Controles!$D$5,Controles!$N$5,IF(X40=Controles!$D$6,Controles!$N$6,IF(X40=Controles!$D$7,Controles!$N$7," ")))</f>
        <v>Probabilidad</v>
      </c>
      <c r="AG40" s="138">
        <f>IFERROR(IF(AND(AF39=Controles!$N$5,AF40=Controles!$N$5),(AG39-(+AG39*AB40)),IF(AND(AF39=Controles!$N$7,AF40=Controles!$N$5),(AG38-(+AG38*AB40)),IF(AF40=Controles!$N$7,AG39,""))),"")</f>
        <v>17.279999999999998</v>
      </c>
      <c r="AH40" s="138">
        <f>IFERROR(IF(AND(AF39=Controles!$N$7,AF40=Controles!$N$7),(AH39-(+AH39*AB40)),IF(AND(AF39=Controles!$N$5,AF40=Controles!$N$7),(AH38-(+AH38*AB40)),IF(AF40=Controles!$N$5,AH39,""))),"")</f>
        <v>100</v>
      </c>
      <c r="AI40" s="178" t="str">
        <f t="shared" si="15"/>
        <v>20</v>
      </c>
      <c r="AJ40" s="178" t="str">
        <f t="shared" si="16"/>
        <v>100</v>
      </c>
      <c r="AK40" s="179">
        <f t="shared" si="17"/>
        <v>20100</v>
      </c>
      <c r="AL40" s="180" t="str">
        <f>IFERROR(VLOOKUP(AK40,'Matriz Calificación'!$C$54:$F$78,2,FALSE),"")</f>
        <v>EXTREMA (P 20% , I 100%)</v>
      </c>
      <c r="AM40" s="181" t="str">
        <f>IFERROR(VLOOKUP(AL40,'Matriz Calificación'!$D$54:$I$78,4,FALSE)," ")</f>
        <v>EVITAR O REDUCIR</v>
      </c>
      <c r="AN40" s="289"/>
      <c r="AO40" s="289"/>
      <c r="AP40" s="292"/>
      <c r="AQ40" s="329"/>
      <c r="AR40" s="66"/>
      <c r="AS40" s="167"/>
      <c r="AT40" s="167"/>
      <c r="AU40" s="167"/>
      <c r="AV40" s="66"/>
      <c r="AW40" s="167"/>
      <c r="AX40" s="169"/>
      <c r="AY40" s="169"/>
      <c r="AZ40" s="259"/>
      <c r="BA40" s="250"/>
      <c r="BB40" s="169"/>
      <c r="BC40" s="250"/>
    </row>
    <row r="41" spans="2:55" s="170" customFormat="1" ht="87" x14ac:dyDescent="0.25">
      <c r="B41" s="264"/>
      <c r="C41" s="267"/>
      <c r="D41" s="258"/>
      <c r="E41" s="259"/>
      <c r="F41" s="255"/>
      <c r="G41" s="258"/>
      <c r="H41" s="250"/>
      <c r="I41" s="252"/>
      <c r="J41" s="254"/>
      <c r="K41" s="193" t="s">
        <v>940</v>
      </c>
      <c r="L41" s="261"/>
      <c r="M41" s="262"/>
      <c r="N41" s="261"/>
      <c r="O41" s="256"/>
      <c r="P41" s="292"/>
      <c r="Q41" s="261"/>
      <c r="R41" s="330"/>
      <c r="S41" s="330"/>
      <c r="T41" s="330"/>
      <c r="U41" s="328"/>
      <c r="V41" s="292"/>
      <c r="W41" s="149" t="s">
        <v>780</v>
      </c>
      <c r="X41" s="166" t="s">
        <v>427</v>
      </c>
      <c r="Y41" s="175">
        <f>IF(X41=Controles!$D$5,Controles!$E$5,IF(X41=Controles!$D$6,Controles!$E$6,IF(X41=Controles!$D$7,Controles!$E$7," ")))</f>
        <v>0.25</v>
      </c>
      <c r="Z41" s="166" t="s">
        <v>464</v>
      </c>
      <c r="AA41" s="65">
        <f>IF(Z41=Controles!$D$8,Controles!$E$8,IF(Z41=Controles!$D$9,Controles!$E$9," "))</f>
        <v>0.15</v>
      </c>
      <c r="AB41" s="65">
        <f t="shared" si="0"/>
        <v>0.4</v>
      </c>
      <c r="AC41" s="166" t="s">
        <v>468</v>
      </c>
      <c r="AD41" s="166" t="s">
        <v>487</v>
      </c>
      <c r="AE41" s="166" t="s">
        <v>493</v>
      </c>
      <c r="AF41" s="97" t="str">
        <f>+IF(X41=Controles!$D$5,Controles!$N$5,IF(X41=Controles!$D$6,Controles!$N$6,IF(X41=Controles!$D$7,Controles!$N$7," ")))</f>
        <v>Probabilidad</v>
      </c>
      <c r="AG41" s="138">
        <f>IFERROR(IF(AND(AF40=Controles!$N$5,AF41=Controles!$N$5),(AG40-(+AG40*AB41)),IF(AND(AF40=Controles!$N$7,AF41=Controles!$N$5),(AG39-(+AG39*AB41)),IF(AF41=Controles!$N$7,AG40,""))),"")</f>
        <v>10.367999999999999</v>
      </c>
      <c r="AH41" s="138">
        <f>IFERROR(IF(AND(AF40=Controles!$N$7,AF41=Controles!$N$7),(AH40-(+AH40*AB41)),IF(AND(AF40=Controles!$N$5,AF41=Controles!$N$7),(AH39-(+AH39*AB41)),IF(AF41=Controles!$N$5,AH40,""))),"")</f>
        <v>100</v>
      </c>
      <c r="AI41" s="178" t="str">
        <f t="shared" si="15"/>
        <v>20</v>
      </c>
      <c r="AJ41" s="178" t="str">
        <f t="shared" si="16"/>
        <v>100</v>
      </c>
      <c r="AK41" s="179">
        <f t="shared" si="17"/>
        <v>20100</v>
      </c>
      <c r="AL41" s="180" t="str">
        <f>IFERROR(VLOOKUP(AK41,'Matriz Calificación'!$C$54:$F$78,2,FALSE),"")</f>
        <v>EXTREMA (P 20% , I 100%)</v>
      </c>
      <c r="AM41" s="181" t="str">
        <f>IFERROR(VLOOKUP(AL41,'Matriz Calificación'!$D$54:$I$78,4,FALSE)," ")</f>
        <v>EVITAR O REDUCIR</v>
      </c>
      <c r="AN41" s="289"/>
      <c r="AO41" s="289"/>
      <c r="AP41" s="292"/>
      <c r="AQ41" s="329"/>
      <c r="AR41" s="66"/>
      <c r="AS41" s="167"/>
      <c r="AT41" s="167"/>
      <c r="AU41" s="167"/>
      <c r="AV41" s="66"/>
      <c r="AW41" s="167"/>
      <c r="AX41" s="169"/>
      <c r="AY41" s="169"/>
      <c r="AZ41" s="259"/>
      <c r="BA41" s="250"/>
      <c r="BB41" s="169"/>
      <c r="BC41" s="250"/>
    </row>
    <row r="42" spans="2:55" s="170" customFormat="1" ht="87" x14ac:dyDescent="0.25">
      <c r="B42" s="264"/>
      <c r="C42" s="267"/>
      <c r="D42" s="258"/>
      <c r="E42" s="259"/>
      <c r="F42" s="255"/>
      <c r="G42" s="258"/>
      <c r="H42" s="250"/>
      <c r="I42" s="252"/>
      <c r="J42" s="254"/>
      <c r="K42" s="192" t="s">
        <v>931</v>
      </c>
      <c r="L42" s="261"/>
      <c r="M42" s="262"/>
      <c r="N42" s="261"/>
      <c r="O42" s="256"/>
      <c r="P42" s="292"/>
      <c r="Q42" s="261"/>
      <c r="R42" s="330"/>
      <c r="S42" s="330"/>
      <c r="T42" s="330"/>
      <c r="U42" s="328"/>
      <c r="V42" s="292"/>
      <c r="W42" s="149" t="s">
        <v>772</v>
      </c>
      <c r="X42" s="166" t="s">
        <v>427</v>
      </c>
      <c r="Y42" s="175">
        <f>IF(X42=Controles!$D$5,Controles!$E$5,IF(X42=Controles!$D$6,Controles!$E$6,IF(X42=Controles!$D$7,Controles!$E$7," ")))</f>
        <v>0.25</v>
      </c>
      <c r="Z42" s="166" t="s">
        <v>464</v>
      </c>
      <c r="AA42" s="65">
        <f>IF(Z42=Controles!$D$8,Controles!$E$8,IF(Z42=Controles!$D$9,Controles!$E$9," "))</f>
        <v>0.15</v>
      </c>
      <c r="AB42" s="65">
        <f t="shared" si="0"/>
        <v>0.4</v>
      </c>
      <c r="AC42" s="166" t="s">
        <v>468</v>
      </c>
      <c r="AD42" s="166" t="s">
        <v>485</v>
      </c>
      <c r="AE42" s="166" t="s">
        <v>493</v>
      </c>
      <c r="AF42" s="97" t="str">
        <f>+IF(X42=Controles!$D$5,Controles!$N$5,IF(X42=Controles!$D$6,Controles!$N$6,IF(X42=Controles!$D$7,Controles!$N$7," ")))</f>
        <v>Probabilidad</v>
      </c>
      <c r="AG42" s="138">
        <f>IFERROR(IF(AND(AF41=Controles!$N$5,AF42=Controles!$N$5),(AG41-(+AG41*AB42)),IF(AND(AF41=Controles!$N$7,AF42=Controles!$N$5),(AG40-(+AG40*AB42)),IF(AF42=Controles!$N$7,AG41,""))),"")</f>
        <v>6.2207999999999988</v>
      </c>
      <c r="AH42" s="138">
        <f>IFERROR(IF(AND(AF41=Controles!$N$7,AF42=Controles!$N$7),(AH41-(+AH41*AB42)),IF(AND(AF41=Controles!$N$5,AF42=Controles!$N$7),(AH40-(+AH40*AB42)),IF(AF42=Controles!$N$5,AH41,""))),"")</f>
        <v>100</v>
      </c>
      <c r="AI42" s="178" t="str">
        <f t="shared" si="15"/>
        <v>20</v>
      </c>
      <c r="AJ42" s="178" t="str">
        <f t="shared" si="16"/>
        <v>100</v>
      </c>
      <c r="AK42" s="179">
        <f t="shared" si="17"/>
        <v>20100</v>
      </c>
      <c r="AL42" s="180" t="str">
        <f>IFERROR(VLOOKUP(AK42,'Matriz Calificación'!$C$54:$F$78,2,FALSE),"")</f>
        <v>EXTREMA (P 20% , I 100%)</v>
      </c>
      <c r="AM42" s="181" t="str">
        <f>IFERROR(VLOOKUP(AL42,'Matriz Calificación'!$D$54:$I$78,4,FALSE)," ")</f>
        <v>EVITAR O REDUCIR</v>
      </c>
      <c r="AN42" s="289"/>
      <c r="AO42" s="289"/>
      <c r="AP42" s="292"/>
      <c r="AQ42" s="329"/>
      <c r="AR42" s="66"/>
      <c r="AS42" s="167"/>
      <c r="AT42" s="167"/>
      <c r="AU42" s="167"/>
      <c r="AV42" s="66"/>
      <c r="AW42" s="167"/>
      <c r="AX42" s="169"/>
      <c r="AY42" s="169"/>
      <c r="AZ42" s="259"/>
      <c r="BA42" s="250"/>
      <c r="BB42" s="169"/>
      <c r="BC42" s="250"/>
    </row>
    <row r="43" spans="2:55" s="170" customFormat="1" ht="87" x14ac:dyDescent="0.25">
      <c r="B43" s="264"/>
      <c r="C43" s="267"/>
      <c r="D43" s="258"/>
      <c r="E43" s="259"/>
      <c r="F43" s="255"/>
      <c r="G43" s="258"/>
      <c r="H43" s="250"/>
      <c r="I43" s="252"/>
      <c r="J43" s="254"/>
      <c r="K43" s="182" t="s">
        <v>947</v>
      </c>
      <c r="L43" s="261"/>
      <c r="M43" s="262"/>
      <c r="N43" s="261"/>
      <c r="O43" s="256"/>
      <c r="P43" s="292"/>
      <c r="Q43" s="261"/>
      <c r="R43" s="330"/>
      <c r="S43" s="330"/>
      <c r="T43" s="330"/>
      <c r="U43" s="328"/>
      <c r="V43" s="292"/>
      <c r="W43" s="149" t="s">
        <v>775</v>
      </c>
      <c r="X43" s="166" t="s">
        <v>427</v>
      </c>
      <c r="Y43" s="175">
        <f>IF(X43=Controles!$D$5,Controles!$E$5,IF(X43=Controles!$D$6,Controles!$E$6,IF(X43=Controles!$D$7,Controles!$E$7," ")))</f>
        <v>0.25</v>
      </c>
      <c r="Z43" s="166" t="s">
        <v>464</v>
      </c>
      <c r="AA43" s="65">
        <f>IF(Z43=Controles!$D$8,Controles!$E$8,IF(Z43=Controles!$D$9,Controles!$E$9," "))</f>
        <v>0.15</v>
      </c>
      <c r="AB43" s="65">
        <f t="shared" si="0"/>
        <v>0.4</v>
      </c>
      <c r="AC43" s="166" t="s">
        <v>468</v>
      </c>
      <c r="AD43" s="166" t="s">
        <v>491</v>
      </c>
      <c r="AE43" s="166" t="s">
        <v>493</v>
      </c>
      <c r="AF43" s="97" t="str">
        <f>+IF(X43=Controles!$D$5,Controles!$N$5,IF(X43=Controles!$D$6,Controles!$N$6,IF(X43=Controles!$D$7,Controles!$N$7," ")))</f>
        <v>Probabilidad</v>
      </c>
      <c r="AG43" s="138">
        <f>IFERROR(IF(AND(AF42=Controles!$N$5,AF43=Controles!$N$5),(AG42-(+AG42*AB43)),IF(AND(AF42=Controles!$N$7,AF43=Controles!$N$5),(AG41-(+AG41*AB43)),IF(AF43=Controles!$N$7,AG42,""))),"")</f>
        <v>3.7324799999999989</v>
      </c>
      <c r="AH43" s="138">
        <f>IFERROR(IF(AND(AF42=Controles!$N$7,AF43=Controles!$N$7),(AH42-(+AH42*AB43)),IF(AND(AF42=Controles!$N$5,AF43=Controles!$N$7),(AH41-(+AH41*AB43)),IF(AF43=Controles!$N$5,AH42,""))),"")</f>
        <v>100</v>
      </c>
      <c r="AI43" s="178" t="str">
        <f t="shared" si="15"/>
        <v>20</v>
      </c>
      <c r="AJ43" s="178" t="str">
        <f t="shared" si="16"/>
        <v>100</v>
      </c>
      <c r="AK43" s="179">
        <f t="shared" si="17"/>
        <v>20100</v>
      </c>
      <c r="AL43" s="180" t="str">
        <f>IFERROR(VLOOKUP(AK43,'Matriz Calificación'!$C$54:$F$78,2,FALSE),"")</f>
        <v>EXTREMA (P 20% , I 100%)</v>
      </c>
      <c r="AM43" s="181" t="str">
        <f>IFERROR(VLOOKUP(AL43,'Matriz Calificación'!$D$54:$I$78,4,FALSE)," ")</f>
        <v>EVITAR O REDUCIR</v>
      </c>
      <c r="AN43" s="289"/>
      <c r="AO43" s="289"/>
      <c r="AP43" s="292"/>
      <c r="AQ43" s="329"/>
      <c r="AR43" s="66"/>
      <c r="AS43" s="167"/>
      <c r="AT43" s="167"/>
      <c r="AU43" s="167"/>
      <c r="AV43" s="66"/>
      <c r="AW43" s="167"/>
      <c r="AX43" s="169"/>
      <c r="AY43" s="169"/>
      <c r="AZ43" s="259"/>
      <c r="BA43" s="250"/>
      <c r="BB43" s="169"/>
      <c r="BC43" s="250"/>
    </row>
    <row r="44" spans="2:55" s="170" customFormat="1" ht="87" x14ac:dyDescent="0.25">
      <c r="B44" s="264"/>
      <c r="C44" s="267"/>
      <c r="D44" s="258"/>
      <c r="E44" s="259"/>
      <c r="F44" s="255"/>
      <c r="G44" s="258"/>
      <c r="H44" s="250"/>
      <c r="I44" s="252"/>
      <c r="J44" s="254"/>
      <c r="K44" s="182" t="s">
        <v>932</v>
      </c>
      <c r="L44" s="261"/>
      <c r="M44" s="262"/>
      <c r="N44" s="261"/>
      <c r="O44" s="256"/>
      <c r="P44" s="292"/>
      <c r="Q44" s="261"/>
      <c r="R44" s="330"/>
      <c r="S44" s="330"/>
      <c r="T44" s="330"/>
      <c r="U44" s="328"/>
      <c r="V44" s="292"/>
      <c r="W44" s="149" t="s">
        <v>781</v>
      </c>
      <c r="X44" s="166" t="s">
        <v>438</v>
      </c>
      <c r="Y44" s="175">
        <f>IF(X44=Controles!$D$5,Controles!$E$5,IF(X44=Controles!$D$6,Controles!$E$6,IF(X44=Controles!$D$7,Controles!$E$7," ")))</f>
        <v>0.15</v>
      </c>
      <c r="Z44" s="166" t="s">
        <v>464</v>
      </c>
      <c r="AA44" s="65">
        <f>IF(Z44=Controles!$D$8,Controles!$E$8,IF(Z44=Controles!$D$9,Controles!$E$9," "))</f>
        <v>0.15</v>
      </c>
      <c r="AB44" s="65">
        <f t="shared" si="0"/>
        <v>0.3</v>
      </c>
      <c r="AC44" s="166" t="s">
        <v>470</v>
      </c>
      <c r="AD44" s="166" t="s">
        <v>487</v>
      </c>
      <c r="AE44" s="166" t="s">
        <v>493</v>
      </c>
      <c r="AF44" s="97" t="str">
        <f>+IF(X44=Controles!$D$5,Controles!$N$5,IF(X44=Controles!$D$6,Controles!$N$6,IF(X44=Controles!$D$7,Controles!$N$7," ")))</f>
        <v>Probabilidad</v>
      </c>
      <c r="AG44" s="138">
        <f>IFERROR(IF(AND(AF43=Controles!$N$5,AF44=Controles!$N$5),(AG43-(+AG43*AB44)),IF(AND(AF43=Controles!$N$7,AF44=Controles!$N$5),(AG42-(+AG42*AB44)),IF(AF44=Controles!$N$7,AG43,""))),"")</f>
        <v>2.6127359999999991</v>
      </c>
      <c r="AH44" s="138">
        <f>IFERROR(IF(AND(AF43=Controles!$N$7,AF44=Controles!$N$7),(AH43-(+AH43*AB44)),IF(AND(AF43=Controles!$N$5,AF44=Controles!$N$7),(AH42-(+AH42*AB44)),IF(AF44=Controles!$N$5,AH43,""))),"")</f>
        <v>100</v>
      </c>
      <c r="AI44" s="178" t="str">
        <f t="shared" si="15"/>
        <v>20</v>
      </c>
      <c r="AJ44" s="178" t="str">
        <f t="shared" si="16"/>
        <v>100</v>
      </c>
      <c r="AK44" s="179">
        <f t="shared" si="17"/>
        <v>20100</v>
      </c>
      <c r="AL44" s="180" t="str">
        <f>IFERROR(VLOOKUP(AK44,'Matriz Calificación'!$C$54:$F$78,2,FALSE),"")</f>
        <v>EXTREMA (P 20% , I 100%)</v>
      </c>
      <c r="AM44" s="181" t="str">
        <f>IFERROR(VLOOKUP(AL44,'Matriz Calificación'!$D$54:$I$78,4,FALSE)," ")</f>
        <v>EVITAR O REDUCIR</v>
      </c>
      <c r="AN44" s="289"/>
      <c r="AO44" s="289"/>
      <c r="AP44" s="292"/>
      <c r="AQ44" s="329"/>
      <c r="AR44" s="66"/>
      <c r="AS44" s="165"/>
      <c r="AT44" s="168"/>
      <c r="AU44" s="168"/>
      <c r="AV44" s="66"/>
      <c r="AW44" s="167"/>
      <c r="AX44" s="169"/>
      <c r="AY44" s="169"/>
      <c r="AZ44" s="259"/>
      <c r="BA44" s="250"/>
      <c r="BB44" s="169"/>
      <c r="BC44" s="250"/>
    </row>
    <row r="45" spans="2:55" s="170" customFormat="1" ht="87" x14ac:dyDescent="0.25">
      <c r="B45" s="264"/>
      <c r="C45" s="267"/>
      <c r="D45" s="258"/>
      <c r="E45" s="259"/>
      <c r="F45" s="255"/>
      <c r="G45" s="258"/>
      <c r="H45" s="250"/>
      <c r="I45" s="252"/>
      <c r="J45" s="254"/>
      <c r="K45" s="193" t="s">
        <v>941</v>
      </c>
      <c r="L45" s="261"/>
      <c r="M45" s="262"/>
      <c r="N45" s="261"/>
      <c r="O45" s="256"/>
      <c r="P45" s="292"/>
      <c r="Q45" s="261"/>
      <c r="R45" s="330"/>
      <c r="S45" s="330"/>
      <c r="T45" s="330"/>
      <c r="U45" s="328"/>
      <c r="V45" s="292"/>
      <c r="W45" s="149" t="s">
        <v>782</v>
      </c>
      <c r="X45" s="166" t="s">
        <v>427</v>
      </c>
      <c r="Y45" s="175">
        <f>IF(X45=Controles!$D$5,Controles!$E$5,IF(X45=Controles!$D$6,Controles!$E$6,IF(X45=Controles!$D$7,Controles!$E$7," ")))</f>
        <v>0.25</v>
      </c>
      <c r="Z45" s="166" t="s">
        <v>459</v>
      </c>
      <c r="AA45" s="65">
        <f>IF(Z45=Controles!$D$8,Controles!$E$8,IF(Z45=Controles!$D$9,Controles!$E$9," "))</f>
        <v>0.25</v>
      </c>
      <c r="AB45" s="65">
        <f t="shared" si="0"/>
        <v>0.5</v>
      </c>
      <c r="AC45" s="166" t="s">
        <v>468</v>
      </c>
      <c r="AD45" s="166" t="s">
        <v>473</v>
      </c>
      <c r="AE45" s="166" t="s">
        <v>493</v>
      </c>
      <c r="AF45" s="97" t="str">
        <f>+IF(X45=Controles!$D$5,Controles!$N$5,IF(X45=Controles!$D$6,Controles!$N$6,IF(X45=Controles!$D$7,Controles!$N$7," ")))</f>
        <v>Probabilidad</v>
      </c>
      <c r="AG45" s="138">
        <f>IFERROR(IF(AND(AF44=Controles!$N$5,AF45=Controles!$N$5),(AG44-(+AG44*AB45)),IF(AND(AF44=Controles!$N$7,AF45=Controles!$N$5),(AG43-(+AG43*AB45)),IF(AF45=Controles!$N$7,AG44,""))),"")</f>
        <v>1.3063679999999995</v>
      </c>
      <c r="AH45" s="138">
        <f>IFERROR(IF(AND(AF44=Controles!$N$7,AF45=Controles!$N$7),(AH44-(+AH44*AB45)),IF(AND(AF44=Controles!$N$5,AF45=Controles!$N$7),(AH43-(+AH43*AB45)),IF(AF45=Controles!$N$5,AH44,""))),"")</f>
        <v>100</v>
      </c>
      <c r="AI45" s="178" t="str">
        <f t="shared" si="15"/>
        <v>20</v>
      </c>
      <c r="AJ45" s="178" t="str">
        <f t="shared" si="16"/>
        <v>100</v>
      </c>
      <c r="AK45" s="179">
        <f t="shared" si="17"/>
        <v>20100</v>
      </c>
      <c r="AL45" s="180" t="str">
        <f>IFERROR(VLOOKUP(AK45,'Matriz Calificación'!$C$54:$F$78,2,FALSE),"")</f>
        <v>EXTREMA (P 20% , I 100%)</v>
      </c>
      <c r="AM45" s="181" t="str">
        <f>IFERROR(VLOOKUP(AL45,'Matriz Calificación'!$D$54:$I$78,4,FALSE)," ")</f>
        <v>EVITAR O REDUCIR</v>
      </c>
      <c r="AN45" s="289"/>
      <c r="AO45" s="289"/>
      <c r="AP45" s="292"/>
      <c r="AQ45" s="329"/>
      <c r="AR45" s="66"/>
      <c r="AS45" s="165"/>
      <c r="AT45" s="168"/>
      <c r="AU45" s="168"/>
      <c r="AV45" s="66"/>
      <c r="AW45" s="167"/>
      <c r="AX45" s="169"/>
      <c r="AY45" s="169"/>
      <c r="AZ45" s="259"/>
      <c r="BA45" s="250"/>
      <c r="BB45" s="169"/>
      <c r="BC45" s="250"/>
    </row>
    <row r="46" spans="2:55" s="170" customFormat="1" ht="87" x14ac:dyDescent="0.25">
      <c r="B46" s="265"/>
      <c r="C46" s="268"/>
      <c r="D46" s="258"/>
      <c r="E46" s="259"/>
      <c r="F46" s="255"/>
      <c r="G46" s="258"/>
      <c r="H46" s="250"/>
      <c r="I46" s="253"/>
      <c r="J46" s="254"/>
      <c r="K46" s="182"/>
      <c r="L46" s="261"/>
      <c r="M46" s="262"/>
      <c r="N46" s="261"/>
      <c r="O46" s="257"/>
      <c r="P46" s="292"/>
      <c r="Q46" s="261"/>
      <c r="R46" s="330"/>
      <c r="S46" s="330"/>
      <c r="T46" s="330"/>
      <c r="U46" s="328"/>
      <c r="V46" s="292"/>
      <c r="W46" s="149" t="s">
        <v>765</v>
      </c>
      <c r="X46" s="199" t="s">
        <v>438</v>
      </c>
      <c r="Y46" s="175">
        <f>IF(X46=Controles!$D$5,Controles!$E$5,IF(X46=Controles!$D$6,Controles!$E$6,IF(X46=Controles!$D$7,Controles!$E$7," ")))</f>
        <v>0.15</v>
      </c>
      <c r="Z46" s="199" t="s">
        <v>464</v>
      </c>
      <c r="AA46" s="65">
        <f>IF(Z46=Controles!$D$8,Controles!$E$8,IF(Z46=Controles!$D$9,Controles!$E$9," "))</f>
        <v>0.15</v>
      </c>
      <c r="AB46" s="65">
        <f t="shared" si="0"/>
        <v>0.3</v>
      </c>
      <c r="AC46" s="166" t="s">
        <v>470</v>
      </c>
      <c r="AD46" s="166" t="s">
        <v>491</v>
      </c>
      <c r="AE46" s="166" t="s">
        <v>493</v>
      </c>
      <c r="AF46" s="97" t="str">
        <f>+IF(X46=Controles!$D$5,Controles!$N$5,IF(X46=Controles!$D$6,Controles!$N$6,IF(X46=Controles!$D$7,Controles!$N$7," ")))</f>
        <v>Probabilidad</v>
      </c>
      <c r="AG46" s="138">
        <f>IFERROR(IF(AND(AF45=Controles!$N$5,AF46=Controles!$N$5),(AG45-(+AG45*AB46)),IF(AND(AF45=Controles!$N$7,AF46=Controles!$N$5),(AG44-(+AG44*AB46)),IF(AF46=Controles!$N$7,AG45,""))),"")</f>
        <v>0.91445759999999976</v>
      </c>
      <c r="AH46" s="138">
        <f>IFERROR(IF(AND(AF45=Controles!$N$7,AF46=Controles!$N$7),(AH45-(+AH45*AB46)),IF(AND(AF45=Controles!$N$5,AF46=Controles!$N$7),(AH44-(+AH44*AB46)),IF(AF46=Controles!$N$5,AH45,""))),"")</f>
        <v>100</v>
      </c>
      <c r="AI46" s="178" t="str">
        <f t="shared" si="15"/>
        <v>20</v>
      </c>
      <c r="AJ46" s="178" t="str">
        <f t="shared" si="16"/>
        <v>100</v>
      </c>
      <c r="AK46" s="179">
        <f t="shared" si="17"/>
        <v>20100</v>
      </c>
      <c r="AL46" s="180" t="str">
        <f>IFERROR(VLOOKUP(AK46,'Matriz Calificación'!$C$54:$F$78,2,FALSE),"")</f>
        <v>EXTREMA (P 20% , I 100%)</v>
      </c>
      <c r="AM46" s="181" t="str">
        <f>IFERROR(VLOOKUP(AL46,'Matriz Calificación'!$D$54:$I$78,4,FALSE)," ")</f>
        <v>EVITAR O REDUCIR</v>
      </c>
      <c r="AN46" s="290"/>
      <c r="AO46" s="290"/>
      <c r="AP46" s="292"/>
      <c r="AQ46" s="329"/>
      <c r="AR46" s="66"/>
      <c r="AS46" s="165"/>
      <c r="AT46" s="67"/>
      <c r="AU46" s="67"/>
      <c r="AV46" s="66"/>
      <c r="AW46" s="167"/>
      <c r="AX46" s="169"/>
      <c r="AY46" s="169"/>
      <c r="AZ46" s="259"/>
      <c r="BA46" s="250"/>
      <c r="BB46" s="169"/>
      <c r="BC46" s="250"/>
    </row>
    <row r="47" spans="2:55" s="170" customFormat="1" ht="60" x14ac:dyDescent="0.25">
      <c r="B47" s="263" t="s">
        <v>679</v>
      </c>
      <c r="C47" s="266" t="str">
        <f>+IFERROR(VLOOKUP(B47,INF!$A$2:$B$90,2,FALSE)," ")</f>
        <v>Objetivos de todos los procesos.
Nota: En caso de ser necesario agregar un comentario en la celda anterior (proceso) mencionando las salvedades a que haya lugar. Ejemplo: excepciones.</v>
      </c>
      <c r="D47" s="258" t="s">
        <v>114</v>
      </c>
      <c r="E47" s="259" t="s">
        <v>685</v>
      </c>
      <c r="F47" s="260" t="s">
        <v>933</v>
      </c>
      <c r="G47" s="258" t="s">
        <v>851</v>
      </c>
      <c r="H47" s="250" t="s">
        <v>916</v>
      </c>
      <c r="I47" s="251" t="s">
        <v>934</v>
      </c>
      <c r="J47" s="254" t="str">
        <f t="shared" ref="J47" si="18">IF(G47&lt;&gt;"",CONCATENATE("Posibilidad de ",G47," por"," ",H47," debido a"," ",I47),"")</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recibir o exigir dinero, bienes o servicios a cambio de hacer u omitir una labor propia del cargo</v>
      </c>
      <c r="K47" s="182" t="s">
        <v>908</v>
      </c>
      <c r="L47" s="261" t="s">
        <v>178</v>
      </c>
      <c r="M47" s="262" t="s">
        <v>200</v>
      </c>
      <c r="N47" s="261" t="s">
        <v>212</v>
      </c>
      <c r="O47" s="256">
        <v>220</v>
      </c>
      <c r="P47" s="292" t="str">
        <f>IF(O47="","",IF(O47&lt;=2,Probabilidad!$B$8,IF(O47&lt;=11.999,Probabilidad!$B$7,IF(O47&lt;=48,Probabilidad!$B$6,IF(O47&lt;=239.999,Probabilidad!$B$5,IF(O47&gt;=240,Probabilidad!$B$4,""))))))</f>
        <v>ALTA</v>
      </c>
      <c r="Q47" s="261" t="s">
        <v>93</v>
      </c>
      <c r="R47" s="330">
        <f>IFERROR(VLOOKUP(P47,Probabilidad!$B$4:$C$8,2,FALSE),"")</f>
        <v>80</v>
      </c>
      <c r="S47" s="330">
        <f>IFERROR(VLOOKUP(Q47,Impacto!$B$4:$C$16,2,FALSE),"")</f>
        <v>80</v>
      </c>
      <c r="T47" s="330">
        <f t="shared" ref="T47" si="19">IFERROR(VALUE((R47&amp;""&amp;S47))," ")</f>
        <v>8080</v>
      </c>
      <c r="U47" s="328" t="str">
        <f>IFERROR(VLOOKUP(T47,'Matriz Calificación'!$C$54:$D$78,2,FALSE)," ")</f>
        <v>ALTA (P 80% , I 80%)</v>
      </c>
      <c r="V47" s="292" t="str">
        <f>IFERROR(VLOOKUP(T47,'Matriz Calificación'!$C$54:$F$78,3,FALSE)," ")</f>
        <v>REDUCIR</v>
      </c>
      <c r="W47" s="149" t="s">
        <v>758</v>
      </c>
      <c r="X47" s="166" t="s">
        <v>427</v>
      </c>
      <c r="Y47" s="175">
        <f>IF(X47=Controles!$D$5,Controles!$E$5,IF(X47=Controles!$D$6,Controles!$E$6,IF(X47=Controles!$D$7,Controles!$E$7," ")))</f>
        <v>0.25</v>
      </c>
      <c r="Z47" s="166" t="s">
        <v>464</v>
      </c>
      <c r="AA47" s="65">
        <f>IF(Z47=Controles!$D$8,Controles!$E$8,IF(Z47=Controles!$D$9,Controles!$E$9," "))</f>
        <v>0.15</v>
      </c>
      <c r="AB47" s="65">
        <f t="shared" si="0"/>
        <v>0.4</v>
      </c>
      <c r="AC47" s="166" t="s">
        <v>468</v>
      </c>
      <c r="AD47" s="166" t="s">
        <v>485</v>
      </c>
      <c r="AE47" s="166" t="s">
        <v>493</v>
      </c>
      <c r="AF47" s="97" t="str">
        <f>+IF(X47=Controles!$D$5,Controles!$N$5,IF(X47=Controles!$D$6,Controles!$N$6,IF(X47=Controles!$D$7,Controles!$N$7," ")))</f>
        <v>Probabilidad</v>
      </c>
      <c r="AG47" s="138">
        <f>IFERROR(IF(AF47=Controles!$N$5,(($R$47-($R$47*AB47))),IF(AF47=Controles!$N$7,$R$47,""))," ")</f>
        <v>48</v>
      </c>
      <c r="AH47" s="138">
        <f>IFERROR(IF(AF47=Controles!$N$7,(($S$47-($S$47*AB47))),IF(AF47=Controles!$N$5,$S$47,""))," ")</f>
        <v>80</v>
      </c>
      <c r="AI47" s="178" t="str">
        <f>IFERROR(IF(AG47="","",IF(AG47&lt;=20,"20",IF(AG47&lt;=40,"40",IF(AG47&lt;=60,"60",IF(AG47&lt;=80,"80","100"))))),"")</f>
        <v>60</v>
      </c>
      <c r="AJ47" s="178" t="str">
        <f>IFERROR(IF(AH47="","",IF(AH47&lt;=20,"20",IF(AH47&lt;=40,"40",IF(AH47&lt;=60,"60",IF(AH47&lt;=80,"80","100"))))),"")</f>
        <v>80</v>
      </c>
      <c r="AK47" s="179">
        <f>IFERROR(VALUE((AI47&amp;""&amp;AJ47))," ")</f>
        <v>6080</v>
      </c>
      <c r="AL47" s="180" t="str">
        <f>IFERROR(VLOOKUP(AK47,'Matriz Calificación'!$C$54:$F$78,2,FALSE),"")</f>
        <v>ALTA (P 60% , I 80%)</v>
      </c>
      <c r="AM47" s="181" t="str">
        <f>IFERROR(VLOOKUP(AL47,'Matriz Calificación'!$D$54:$I$78,4,FALSE)," ")</f>
        <v>REDUCIR</v>
      </c>
      <c r="AN47" s="288" cm="1">
        <f t="array" ref="AN47">INDEX(AK47:AK55,COUNT(AK47:AK55))</f>
        <v>2080</v>
      </c>
      <c r="AO47" s="288" t="str">
        <f>IFERROR(VLOOKUP(AN47,'Matriz Calificación'!$C$54:$F$78,2,FALSE),"")</f>
        <v>ALTA (P 20% , I 80%)</v>
      </c>
      <c r="AP47" s="292" t="str">
        <f>IFERROR(VLOOKUP(AO47,'Matriz Calificación'!$D$54:$I$78,4,FALSE)," ")</f>
        <v>REDUCIR</v>
      </c>
      <c r="AQ47" s="329" t="str">
        <f>IFERROR(VLOOKUP(AO47,'Matriz Calificación'!$D$54:$I$78,5,FALSE)," ")</f>
        <v>Acciones encaminadas a fortalecer los controles existentes o crear nuevos controles, a través de acciones de mitigación, reducción o transferencia.
Requiere plan de acción</v>
      </c>
      <c r="AR47" s="201" t="s">
        <v>951</v>
      </c>
      <c r="AS47" s="206" t="s">
        <v>954</v>
      </c>
      <c r="AT47" s="206" t="s">
        <v>952</v>
      </c>
      <c r="AU47" s="206" t="s">
        <v>953</v>
      </c>
      <c r="AV47" s="66" t="s">
        <v>942</v>
      </c>
      <c r="AW47" s="167"/>
      <c r="AX47" s="169"/>
      <c r="AY47" s="169"/>
      <c r="AZ47" s="259"/>
      <c r="BA47" s="250"/>
      <c r="BB47" s="169"/>
      <c r="BC47" s="250"/>
    </row>
    <row r="48" spans="2:55" s="170" customFormat="1" ht="60" x14ac:dyDescent="0.25">
      <c r="B48" s="264"/>
      <c r="C48" s="267"/>
      <c r="D48" s="258"/>
      <c r="E48" s="259"/>
      <c r="F48" s="255"/>
      <c r="G48" s="258"/>
      <c r="H48" s="250"/>
      <c r="I48" s="252"/>
      <c r="J48" s="254"/>
      <c r="K48" s="192" t="s">
        <v>909</v>
      </c>
      <c r="L48" s="261"/>
      <c r="M48" s="262"/>
      <c r="N48" s="261"/>
      <c r="O48" s="256"/>
      <c r="P48" s="292"/>
      <c r="Q48" s="261"/>
      <c r="R48" s="330"/>
      <c r="S48" s="330"/>
      <c r="T48" s="330"/>
      <c r="U48" s="328"/>
      <c r="V48" s="292"/>
      <c r="W48" s="149" t="s">
        <v>760</v>
      </c>
      <c r="X48" s="166" t="s">
        <v>438</v>
      </c>
      <c r="Y48" s="175">
        <f>IF(X48=Controles!$D$5,Controles!$E$5,IF(X48=Controles!$D$6,Controles!$E$6,IF(X48=Controles!$D$7,Controles!$E$7," ")))</f>
        <v>0.15</v>
      </c>
      <c r="Z48" s="166" t="s">
        <v>464</v>
      </c>
      <c r="AA48" s="65">
        <f>IF(Z48=Controles!$D$8,Controles!$E$8,IF(Z48=Controles!$D$9,Controles!$E$9," "))</f>
        <v>0.15</v>
      </c>
      <c r="AB48" s="65">
        <f t="shared" si="0"/>
        <v>0.3</v>
      </c>
      <c r="AC48" s="166" t="s">
        <v>468</v>
      </c>
      <c r="AD48" s="166" t="s">
        <v>491</v>
      </c>
      <c r="AE48" s="166" t="s">
        <v>493</v>
      </c>
      <c r="AF48" s="97" t="str">
        <f>+IF(X48=Controles!$D$5,Controles!$N$5,IF(X48=Controles!$D$6,Controles!$N$6,IF(X48=Controles!$D$7,Controles!$N$7," ")))</f>
        <v>Probabilidad</v>
      </c>
      <c r="AG48" s="138">
        <f>IFERROR(IF(AND(AF47=Controles!$N$5,AF48=Controles!$N$5),(AG47-(+AG47*AB48)),IF(AF48=Controles!$N$5,(R47-(+R47*AB48)),IF(AF48=Controles!$N$7,AG47,""))),"")</f>
        <v>33.6</v>
      </c>
      <c r="AH48" s="138">
        <f>IFERROR(IF(AND(AF47=Controles!$N$7,AF48=Controles!$N$7),(AH47-(+AH47*AB48)),IF(AF48=Controles!$N$7,($S$47-(+$S$47*AB48)),IF(AF48=Controles!$N$5,AH47,""))),"")</f>
        <v>80</v>
      </c>
      <c r="AI48" s="178" t="str">
        <f t="shared" ref="AI48:AI55" si="20">IFERROR(IF(AG48="","",IF(AG48&lt;=20,"20",IF(AG48&lt;=40,"40",IF(AG48&lt;=60,"60",IF(AG48&lt;=80,"80","100"))))),"")</f>
        <v>40</v>
      </c>
      <c r="AJ48" s="178" t="str">
        <f t="shared" ref="AJ48:AJ55" si="21">IFERROR(IF(AH48="","",IF(AH48&lt;=20,"20",IF(AH48&lt;=40,"40",IF(AH48&lt;=60,"60",IF(AH48&lt;=80,"80","100"))))),"")</f>
        <v>80</v>
      </c>
      <c r="AK48" s="179">
        <f t="shared" ref="AK48:AK55" si="22">IFERROR(VALUE((AI48&amp;""&amp;AJ48))," ")</f>
        <v>4080</v>
      </c>
      <c r="AL48" s="180" t="str">
        <f>IFERROR(VLOOKUP(AK48,'Matriz Calificación'!$C$54:$F$78,2,FALSE),"")</f>
        <v>ALTA (P 40% , I 80%)</v>
      </c>
      <c r="AM48" s="181" t="str">
        <f>IFERROR(VLOOKUP(AL48,'Matriz Calificación'!$D$54:$I$78,4,FALSE)," ")</f>
        <v>REDUCIR</v>
      </c>
      <c r="AN48" s="289"/>
      <c r="AO48" s="289"/>
      <c r="AP48" s="292"/>
      <c r="AQ48" s="329"/>
      <c r="AR48" s="66"/>
      <c r="AS48" s="167"/>
      <c r="AT48" s="167"/>
      <c r="AU48" s="167"/>
      <c r="AV48" s="66"/>
      <c r="AW48" s="167"/>
      <c r="AX48" s="169"/>
      <c r="AY48" s="169"/>
      <c r="AZ48" s="259"/>
      <c r="BA48" s="250"/>
      <c r="BB48" s="169"/>
      <c r="BC48" s="250"/>
    </row>
    <row r="49" spans="2:55" s="170" customFormat="1" ht="71.25" customHeight="1" x14ac:dyDescent="0.25">
      <c r="B49" s="264"/>
      <c r="C49" s="267"/>
      <c r="D49" s="258"/>
      <c r="E49" s="259"/>
      <c r="F49" s="255"/>
      <c r="G49" s="258"/>
      <c r="H49" s="250"/>
      <c r="I49" s="252"/>
      <c r="J49" s="254"/>
      <c r="K49" s="192" t="s">
        <v>958</v>
      </c>
      <c r="L49" s="261"/>
      <c r="M49" s="262"/>
      <c r="N49" s="261"/>
      <c r="O49" s="256"/>
      <c r="P49" s="292"/>
      <c r="Q49" s="261"/>
      <c r="R49" s="330"/>
      <c r="S49" s="330"/>
      <c r="T49" s="330"/>
      <c r="U49" s="328"/>
      <c r="V49" s="292"/>
      <c r="W49" s="149" t="s">
        <v>783</v>
      </c>
      <c r="X49" s="199" t="s">
        <v>438</v>
      </c>
      <c r="Y49" s="175">
        <f>IF(X49=Controles!$D$5,Controles!$E$5,IF(X49=Controles!$D$6,Controles!$E$6,IF(X49=Controles!$D$7,Controles!$E$7," ")))</f>
        <v>0.15</v>
      </c>
      <c r="Z49" s="199" t="s">
        <v>464</v>
      </c>
      <c r="AA49" s="65">
        <f>IF(Z49=Controles!$D$8,Controles!$E$8,IF(Z49=Controles!$D$9,Controles!$E$9," "))</f>
        <v>0.15</v>
      </c>
      <c r="AB49" s="65">
        <f t="shared" si="0"/>
        <v>0.3</v>
      </c>
      <c r="AC49" s="166" t="s">
        <v>468</v>
      </c>
      <c r="AD49" s="166" t="s">
        <v>491</v>
      </c>
      <c r="AE49" s="166" t="s">
        <v>493</v>
      </c>
      <c r="AF49" s="97" t="str">
        <f>+IF(X49=Controles!$D$5,Controles!$N$5,IF(X49=Controles!$D$6,Controles!$N$6,IF(X49=Controles!$D$7,Controles!$N$7," ")))</f>
        <v>Probabilidad</v>
      </c>
      <c r="AG49" s="138">
        <f>IFERROR(IF(AND(AF48=Controles!$N$5,AF49=Controles!$N$5),(AG48-(+AG48*AB49)),IF(AND(AF48=Controles!$N$7,AF49=Controles!$N$5),(AG47-(+AG47*AB49)),IF(AF49=Controles!$N$7,AG48,""))),"")</f>
        <v>23.520000000000003</v>
      </c>
      <c r="AH49" s="138">
        <f>IFERROR(IF(AND(AF48=Controles!$N$7,AF49=Controles!$N$7),(AH48-(+AH48*AB49)),IF(AND(AF48=Controles!$N$5,AF49=Controles!$N$7),(AH47-(+AH47*AB49)),IF(AF49=Controles!$N$5,AH48,""))),"")</f>
        <v>80</v>
      </c>
      <c r="AI49" s="178" t="str">
        <f t="shared" si="20"/>
        <v>40</v>
      </c>
      <c r="AJ49" s="178" t="str">
        <f t="shared" si="21"/>
        <v>80</v>
      </c>
      <c r="AK49" s="179">
        <f t="shared" si="22"/>
        <v>4080</v>
      </c>
      <c r="AL49" s="180" t="str">
        <f>IFERROR(VLOOKUP(AK49,'Matriz Calificación'!$C$54:$F$78,2,FALSE),"")</f>
        <v>ALTA (P 40% , I 80%)</v>
      </c>
      <c r="AM49" s="181" t="str">
        <f>IFERROR(VLOOKUP(AL49,'Matriz Calificación'!$D$54:$I$78,4,FALSE)," ")</f>
        <v>REDUCIR</v>
      </c>
      <c r="AN49" s="289"/>
      <c r="AO49" s="289"/>
      <c r="AP49" s="292"/>
      <c r="AQ49" s="329"/>
      <c r="AR49" s="66"/>
      <c r="AS49" s="167"/>
      <c r="AT49" s="167"/>
      <c r="AU49" s="167"/>
      <c r="AV49" s="66"/>
      <c r="AW49" s="167"/>
      <c r="AX49" s="169"/>
      <c r="AY49" s="169"/>
      <c r="AZ49" s="259"/>
      <c r="BA49" s="250"/>
      <c r="BB49" s="169"/>
      <c r="BC49" s="250"/>
    </row>
    <row r="50" spans="2:55" s="170" customFormat="1" ht="60" x14ac:dyDescent="0.25">
      <c r="B50" s="264"/>
      <c r="C50" s="267"/>
      <c r="D50" s="258"/>
      <c r="E50" s="259"/>
      <c r="F50" s="255"/>
      <c r="G50" s="258"/>
      <c r="H50" s="250"/>
      <c r="I50" s="252"/>
      <c r="J50" s="254"/>
      <c r="K50" s="192" t="s">
        <v>913</v>
      </c>
      <c r="L50" s="261"/>
      <c r="M50" s="262"/>
      <c r="N50" s="261"/>
      <c r="O50" s="256"/>
      <c r="P50" s="292"/>
      <c r="Q50" s="261"/>
      <c r="R50" s="330"/>
      <c r="S50" s="330"/>
      <c r="T50" s="330"/>
      <c r="U50" s="328"/>
      <c r="V50" s="292"/>
      <c r="W50" s="149" t="s">
        <v>784</v>
      </c>
      <c r="X50" s="166" t="s">
        <v>438</v>
      </c>
      <c r="Y50" s="175">
        <f>IF(X50=Controles!$D$5,Controles!$E$5,IF(X50=Controles!$D$6,Controles!$E$6,IF(X50=Controles!$D$7,Controles!$E$7," ")))</f>
        <v>0.15</v>
      </c>
      <c r="Z50" s="166" t="s">
        <v>464</v>
      </c>
      <c r="AA50" s="65">
        <f>IF(Z50=Controles!$D$8,Controles!$E$8,IF(Z50=Controles!$D$9,Controles!$E$9," "))</f>
        <v>0.15</v>
      </c>
      <c r="AB50" s="65">
        <f t="shared" si="0"/>
        <v>0.3</v>
      </c>
      <c r="AC50" s="166" t="s">
        <v>468</v>
      </c>
      <c r="AD50" s="166" t="s">
        <v>487</v>
      </c>
      <c r="AE50" s="166" t="s">
        <v>493</v>
      </c>
      <c r="AF50" s="97" t="str">
        <f>+IF(X50=Controles!$D$5,Controles!$N$5,IF(X50=Controles!$D$6,Controles!$N$6,IF(X50=Controles!$D$7,Controles!$N$7," ")))</f>
        <v>Probabilidad</v>
      </c>
      <c r="AG50" s="138">
        <f>IFERROR(IF(AND(AF49=Controles!$N$5,AF50=Controles!$N$5),(AG49-(+AG49*AB50)),IF(AND(AF49=Controles!$N$7,AF50=Controles!$N$5),(AG48-(+AG48*AB50)),IF(AF50=Controles!$N$7,AG49,""))),"")</f>
        <v>16.464000000000002</v>
      </c>
      <c r="AH50" s="138">
        <f>IFERROR(IF(AND(AF49=Controles!$N$7,AF50=Controles!$N$7),(AH49-(+AH49*AB50)),IF(AND(AF49=Controles!$N$5,AF50=Controles!$N$7),(AH48-(+AH48*AB50)),IF(AF50=Controles!$N$5,AH49,""))),"")</f>
        <v>80</v>
      </c>
      <c r="AI50" s="178" t="str">
        <f t="shared" si="20"/>
        <v>20</v>
      </c>
      <c r="AJ50" s="178" t="str">
        <f t="shared" si="21"/>
        <v>80</v>
      </c>
      <c r="AK50" s="179">
        <f t="shared" si="22"/>
        <v>2080</v>
      </c>
      <c r="AL50" s="180" t="str">
        <f>IFERROR(VLOOKUP(AK50,'Matriz Calificación'!$C$54:$F$78,2,FALSE),"")</f>
        <v>ALTA (P 20% , I 80%)</v>
      </c>
      <c r="AM50" s="181" t="str">
        <f>IFERROR(VLOOKUP(AL50,'Matriz Calificación'!$D$54:$I$78,4,FALSE)," ")</f>
        <v>REDUCIR</v>
      </c>
      <c r="AN50" s="289"/>
      <c r="AO50" s="289"/>
      <c r="AP50" s="292"/>
      <c r="AQ50" s="329"/>
      <c r="AR50" s="66"/>
      <c r="AS50" s="167"/>
      <c r="AT50" s="167"/>
      <c r="AU50" s="167"/>
      <c r="AV50" s="66"/>
      <c r="AW50" s="167"/>
      <c r="AX50" s="169"/>
      <c r="AY50" s="169"/>
      <c r="AZ50" s="259"/>
      <c r="BA50" s="250"/>
      <c r="BB50" s="169"/>
      <c r="BC50" s="250"/>
    </row>
    <row r="51" spans="2:55" s="170" customFormat="1" ht="64.5" x14ac:dyDescent="0.25">
      <c r="B51" s="264"/>
      <c r="C51" s="267"/>
      <c r="D51" s="258"/>
      <c r="E51" s="259"/>
      <c r="F51" s="255"/>
      <c r="G51" s="258"/>
      <c r="H51" s="250"/>
      <c r="I51" s="252"/>
      <c r="J51" s="254"/>
      <c r="K51" s="192" t="s">
        <v>924</v>
      </c>
      <c r="L51" s="261"/>
      <c r="M51" s="262"/>
      <c r="N51" s="261"/>
      <c r="O51" s="256"/>
      <c r="P51" s="292"/>
      <c r="Q51" s="261"/>
      <c r="R51" s="330"/>
      <c r="S51" s="330"/>
      <c r="T51" s="330"/>
      <c r="U51" s="328"/>
      <c r="V51" s="292"/>
      <c r="W51" s="149" t="s">
        <v>765</v>
      </c>
      <c r="X51" s="166" t="s">
        <v>438</v>
      </c>
      <c r="Y51" s="175">
        <f>IF(X51=Controles!$D$5,Controles!$E$5,IF(X51=Controles!$D$6,Controles!$E$6,IF(X51=Controles!$D$7,Controles!$E$7," ")))</f>
        <v>0.15</v>
      </c>
      <c r="Z51" s="166" t="s">
        <v>464</v>
      </c>
      <c r="AA51" s="65">
        <f>IF(Z51=Controles!$D$8,Controles!$E$8,IF(Z51=Controles!$D$9,Controles!$E$9," "))</f>
        <v>0.15</v>
      </c>
      <c r="AB51" s="65">
        <f t="shared" si="0"/>
        <v>0.3</v>
      </c>
      <c r="AC51" s="166" t="s">
        <v>470</v>
      </c>
      <c r="AD51" s="166" t="s">
        <v>483</v>
      </c>
      <c r="AE51" s="166" t="s">
        <v>493</v>
      </c>
      <c r="AF51" s="97" t="str">
        <f>+IF(X51=Controles!$D$5,Controles!$N$5,IF(X51=Controles!$D$6,Controles!$N$6,IF(X51=Controles!$D$7,Controles!$N$7," ")))</f>
        <v>Probabilidad</v>
      </c>
      <c r="AG51" s="138">
        <f>IFERROR(IF(AND(AF50=Controles!$N$5,AF51=Controles!$N$5),(AG50-(+AG50*AB51)),IF(AND(AF50=Controles!$N$7,AF51=Controles!$N$5),(AG49-(+AG49*AB51)),IF(AF51=Controles!$N$7,AG50,""))),"")</f>
        <v>11.524800000000003</v>
      </c>
      <c r="AH51" s="138">
        <f>IFERROR(IF(AND(AF50=Controles!$N$7,AF51=Controles!$N$7),(AH50-(+AH50*AB51)),IF(AND(AF50=Controles!$N$5,AF51=Controles!$N$7),(AH49-(+AH49*AB51)),IF(AF51=Controles!$N$5,AH50,""))),"")</f>
        <v>80</v>
      </c>
      <c r="AI51" s="178" t="str">
        <f t="shared" si="20"/>
        <v>20</v>
      </c>
      <c r="AJ51" s="178" t="str">
        <f t="shared" si="21"/>
        <v>80</v>
      </c>
      <c r="AK51" s="179">
        <f t="shared" si="22"/>
        <v>2080</v>
      </c>
      <c r="AL51" s="180" t="str">
        <f>IFERROR(VLOOKUP(AK51,'Matriz Calificación'!$C$54:$F$78,2,FALSE),"")</f>
        <v>ALTA (P 20% , I 80%)</v>
      </c>
      <c r="AM51" s="181" t="str">
        <f>IFERROR(VLOOKUP(AL51,'Matriz Calificación'!$D$54:$I$78,4,FALSE)," ")</f>
        <v>REDUCIR</v>
      </c>
      <c r="AN51" s="289"/>
      <c r="AO51" s="289"/>
      <c r="AP51" s="292"/>
      <c r="AQ51" s="329"/>
      <c r="AR51" s="66"/>
      <c r="AS51" s="167"/>
      <c r="AT51" s="167"/>
      <c r="AU51" s="167"/>
      <c r="AV51" s="66"/>
      <c r="AW51" s="167"/>
      <c r="AX51" s="169"/>
      <c r="AY51" s="169"/>
      <c r="AZ51" s="259"/>
      <c r="BA51" s="250"/>
      <c r="BB51" s="169"/>
      <c r="BC51" s="250"/>
    </row>
    <row r="52" spans="2:55" s="170" customFormat="1" ht="60" x14ac:dyDescent="0.25">
      <c r="B52" s="264"/>
      <c r="C52" s="267"/>
      <c r="D52" s="258"/>
      <c r="E52" s="259"/>
      <c r="F52" s="255"/>
      <c r="G52" s="258"/>
      <c r="H52" s="250"/>
      <c r="I52" s="252"/>
      <c r="J52" s="254"/>
      <c r="K52" s="192" t="s">
        <v>912</v>
      </c>
      <c r="L52" s="261"/>
      <c r="M52" s="262"/>
      <c r="N52" s="261"/>
      <c r="O52" s="256"/>
      <c r="P52" s="292"/>
      <c r="Q52" s="261"/>
      <c r="R52" s="330"/>
      <c r="S52" s="330"/>
      <c r="T52" s="330"/>
      <c r="U52" s="328"/>
      <c r="V52" s="292"/>
      <c r="W52" s="149" t="s">
        <v>785</v>
      </c>
      <c r="X52" s="166" t="s">
        <v>427</v>
      </c>
      <c r="Y52" s="175">
        <f>IF(X52=Controles!$D$5,Controles!$E$5,IF(X52=Controles!$D$6,Controles!$E$6,IF(X52=Controles!$D$7,Controles!$E$7," ")))</f>
        <v>0.25</v>
      </c>
      <c r="Z52" s="166" t="s">
        <v>464</v>
      </c>
      <c r="AA52" s="65">
        <f>IF(Z52=Controles!$D$8,Controles!$E$8,IF(Z52=Controles!$D$9,Controles!$E$9," "))</f>
        <v>0.15</v>
      </c>
      <c r="AB52" s="65">
        <f t="shared" si="0"/>
        <v>0.4</v>
      </c>
      <c r="AC52" s="166" t="s">
        <v>468</v>
      </c>
      <c r="AD52" s="166" t="s">
        <v>491</v>
      </c>
      <c r="AE52" s="166" t="s">
        <v>493</v>
      </c>
      <c r="AF52" s="97" t="str">
        <f>+IF(X52=Controles!$D$5,Controles!$N$5,IF(X52=Controles!$D$6,Controles!$N$6,IF(X52=Controles!$D$7,Controles!$N$7," ")))</f>
        <v>Probabilidad</v>
      </c>
      <c r="AG52" s="138">
        <f>IFERROR(IF(AND(AF51=Controles!$N$5,AF52=Controles!$N$5),(AG51-(+AG51*AB52)),IF(AND(AF51=Controles!$N$7,AF52=Controles!$N$5),(AG50-(+AG50*AB52)),IF(AF52=Controles!$N$7,AG51,""))),"")</f>
        <v>6.914880000000001</v>
      </c>
      <c r="AH52" s="138">
        <f>IFERROR(IF(AND(AF51=Controles!$N$7,AF52=Controles!$N$7),(AH51-(+AH51*AB52)),IF(AND(AF51=Controles!$N$5,AF52=Controles!$N$7),(AH50-(+AH50*AB52)),IF(AF52=Controles!$N$5,AH51,""))),"")</f>
        <v>80</v>
      </c>
      <c r="AI52" s="178" t="str">
        <f t="shared" si="20"/>
        <v>20</v>
      </c>
      <c r="AJ52" s="178" t="str">
        <f t="shared" si="21"/>
        <v>80</v>
      </c>
      <c r="AK52" s="179">
        <f t="shared" si="22"/>
        <v>2080</v>
      </c>
      <c r="AL52" s="180" t="str">
        <f>IFERROR(VLOOKUP(AK52,'Matriz Calificación'!$C$54:$F$78,2,FALSE),"")</f>
        <v>ALTA (P 20% , I 80%)</v>
      </c>
      <c r="AM52" s="181" t="str">
        <f>IFERROR(VLOOKUP(AL52,'Matriz Calificación'!$D$54:$I$78,4,FALSE)," ")</f>
        <v>REDUCIR</v>
      </c>
      <c r="AN52" s="289"/>
      <c r="AO52" s="289"/>
      <c r="AP52" s="292"/>
      <c r="AQ52" s="329"/>
      <c r="AR52" s="66"/>
      <c r="AS52" s="167"/>
      <c r="AT52" s="167"/>
      <c r="AU52" s="167"/>
      <c r="AV52" s="66"/>
      <c r="AW52" s="167"/>
      <c r="AX52" s="169"/>
      <c r="AY52" s="169"/>
      <c r="AZ52" s="259"/>
      <c r="BA52" s="250"/>
      <c r="BB52" s="169"/>
      <c r="BC52" s="250"/>
    </row>
    <row r="53" spans="2:55" s="170" customFormat="1" ht="64.5" x14ac:dyDescent="0.25">
      <c r="B53" s="264"/>
      <c r="C53" s="267"/>
      <c r="D53" s="258"/>
      <c r="E53" s="259"/>
      <c r="F53" s="255"/>
      <c r="G53" s="258"/>
      <c r="H53" s="250"/>
      <c r="I53" s="252"/>
      <c r="J53" s="254"/>
      <c r="K53" s="182"/>
      <c r="L53" s="261"/>
      <c r="M53" s="262"/>
      <c r="N53" s="261"/>
      <c r="O53" s="256"/>
      <c r="P53" s="292"/>
      <c r="Q53" s="261"/>
      <c r="R53" s="330"/>
      <c r="S53" s="330"/>
      <c r="T53" s="330"/>
      <c r="U53" s="328"/>
      <c r="V53" s="292"/>
      <c r="W53" s="149" t="s">
        <v>765</v>
      </c>
      <c r="X53" s="199" t="s">
        <v>438</v>
      </c>
      <c r="Y53" s="175">
        <f>IF(X53=Controles!$D$5,Controles!$E$5,IF(X53=Controles!$D$6,Controles!$E$6,IF(X53=Controles!$D$7,Controles!$E$7," ")))</f>
        <v>0.15</v>
      </c>
      <c r="Z53" s="199" t="s">
        <v>464</v>
      </c>
      <c r="AA53" s="65">
        <f>IF(Z53=Controles!$D$8,Controles!$E$8,IF(Z53=Controles!$D$9,Controles!$E$9," "))</f>
        <v>0.15</v>
      </c>
      <c r="AB53" s="65">
        <f t="shared" si="0"/>
        <v>0.3</v>
      </c>
      <c r="AC53" s="166" t="s">
        <v>470</v>
      </c>
      <c r="AD53" s="166" t="s">
        <v>491</v>
      </c>
      <c r="AE53" s="166" t="s">
        <v>493</v>
      </c>
      <c r="AF53" s="97" t="str">
        <f>+IF(X53=Controles!$D$5,Controles!$N$5,IF(X53=Controles!$D$6,Controles!$N$6,IF(X53=Controles!$D$7,Controles!$N$7," ")))</f>
        <v>Probabilidad</v>
      </c>
      <c r="AG53" s="138">
        <f>IFERROR(IF(AND(AF52=Controles!$N$5,AF53=Controles!$N$5),(AG52-(+AG52*AB53)),IF(AND(AF52=Controles!$N$7,AF53=Controles!$N$5),(AG51-(+AG51*AB53)),IF(AF53=Controles!$N$7,AG52,""))),"")</f>
        <v>4.8404160000000012</v>
      </c>
      <c r="AH53" s="138">
        <f>IFERROR(IF(AND(AF52=Controles!$N$7,AF53=Controles!$N$7),(AH52-(+AH52*AB53)),IF(AND(AF52=Controles!$N$5,AF53=Controles!$N$7),(AH51-(+AH51*AB53)),IF(AF53=Controles!$N$5,AH52,""))),"")</f>
        <v>80</v>
      </c>
      <c r="AI53" s="178" t="str">
        <f t="shared" si="20"/>
        <v>20</v>
      </c>
      <c r="AJ53" s="178" t="str">
        <f t="shared" si="21"/>
        <v>80</v>
      </c>
      <c r="AK53" s="179">
        <f t="shared" si="22"/>
        <v>2080</v>
      </c>
      <c r="AL53" s="180" t="str">
        <f>IFERROR(VLOOKUP(AK53,'Matriz Calificación'!$C$54:$F$78,2,FALSE),"")</f>
        <v>ALTA (P 20% , I 80%)</v>
      </c>
      <c r="AM53" s="181" t="str">
        <f>IFERROR(VLOOKUP(AL53,'Matriz Calificación'!$D$54:$I$78,4,FALSE)," ")</f>
        <v>REDUCIR</v>
      </c>
      <c r="AN53" s="289"/>
      <c r="AO53" s="289"/>
      <c r="AP53" s="292"/>
      <c r="AQ53" s="329"/>
      <c r="AR53" s="66"/>
      <c r="AS53" s="165"/>
      <c r="AT53" s="168"/>
      <c r="AU53" s="168"/>
      <c r="AV53" s="66"/>
      <c r="AW53" s="167"/>
      <c r="AX53" s="169"/>
      <c r="AY53" s="169"/>
      <c r="AZ53" s="259"/>
      <c r="BA53" s="250"/>
      <c r="BB53" s="169"/>
      <c r="BC53" s="250"/>
    </row>
    <row r="54" spans="2:55" s="170" customFormat="1" ht="12.75" x14ac:dyDescent="0.25">
      <c r="B54" s="264"/>
      <c r="C54" s="267"/>
      <c r="D54" s="258"/>
      <c r="E54" s="259"/>
      <c r="F54" s="255"/>
      <c r="G54" s="258"/>
      <c r="H54" s="250"/>
      <c r="I54" s="252"/>
      <c r="J54" s="254"/>
      <c r="K54" s="182"/>
      <c r="L54" s="261"/>
      <c r="M54" s="262"/>
      <c r="N54" s="261"/>
      <c r="O54" s="256"/>
      <c r="P54" s="292"/>
      <c r="Q54" s="261"/>
      <c r="R54" s="330"/>
      <c r="S54" s="330"/>
      <c r="T54" s="330"/>
      <c r="U54" s="328"/>
      <c r="V54" s="292"/>
      <c r="W54" s="149"/>
      <c r="X54" s="166"/>
      <c r="Y54" s="175" t="str">
        <f>IF(X54=Controles!$D$5,Controles!$E$5,IF(X54=Controles!$D$6,Controles!$E$6,IF(X54=Controles!$D$7,Controles!$E$7," ")))</f>
        <v xml:space="preserve"> </v>
      </c>
      <c r="Z54" s="166"/>
      <c r="AA54" s="65" t="str">
        <f>IF(Z54=Controles!$D$8,Controles!$E$8,IF(Z54=Controles!$D$9,Controles!$E$9," "))</f>
        <v xml:space="preserve"> </v>
      </c>
      <c r="AB54" s="65" t="str">
        <f t="shared" si="0"/>
        <v/>
      </c>
      <c r="AC54" s="166"/>
      <c r="AD54" s="166"/>
      <c r="AE54" s="166"/>
      <c r="AF54" s="97" t="str">
        <f>+IF(X54=Controles!$D$5,Controles!$N$5,IF(X54=Controles!$D$6,Controles!$N$6,IF(X54=Controles!$D$7,Controles!$N$7," ")))</f>
        <v xml:space="preserve"> </v>
      </c>
      <c r="AG54" s="138" t="str">
        <f>IFERROR(IF(AND(AF53=Controles!$N$5,AF54=Controles!$N$5),(AG53-(+AG53*AB54)),IF(AND(AF53=Controles!$N$7,AF54=Controles!$N$5),(AG52-(+AG52*AB54)),IF(AF54=Controles!$N$7,AG53,""))),"")</f>
        <v/>
      </c>
      <c r="AH54" s="138" t="str">
        <f>IFERROR(IF(AND(AF53=Controles!$N$7,AF54=Controles!$N$7),(AH53-(+AH53*AB54)),IF(AND(AF53=Controles!$N$5,AF54=Controles!$N$7),(AH52-(+AH52*AB54)),IF(AF54=Controles!$N$5,AH53,""))),"")</f>
        <v/>
      </c>
      <c r="AI54" s="178" t="str">
        <f t="shared" si="20"/>
        <v/>
      </c>
      <c r="AJ54" s="178" t="str">
        <f t="shared" si="21"/>
        <v/>
      </c>
      <c r="AK54" s="179" t="str">
        <f t="shared" si="22"/>
        <v xml:space="preserve"> </v>
      </c>
      <c r="AL54" s="180" t="str">
        <f>IFERROR(VLOOKUP(AK54,'Matriz Calificación'!$C$54:$F$78,2,FALSE),"")</f>
        <v/>
      </c>
      <c r="AM54" s="181" t="str">
        <f>IFERROR(VLOOKUP(AL54,'Matriz Calificación'!$D$54:$I$78,4,FALSE)," ")</f>
        <v xml:space="preserve"> </v>
      </c>
      <c r="AN54" s="289"/>
      <c r="AO54" s="289"/>
      <c r="AP54" s="292"/>
      <c r="AQ54" s="329"/>
      <c r="AR54" s="66"/>
      <c r="AS54" s="165"/>
      <c r="AT54" s="168"/>
      <c r="AU54" s="168"/>
      <c r="AV54" s="66"/>
      <c r="AW54" s="167"/>
      <c r="AX54" s="169"/>
      <c r="AY54" s="169"/>
      <c r="AZ54" s="259"/>
      <c r="BA54" s="250"/>
      <c r="BB54" s="169"/>
      <c r="BC54" s="250"/>
    </row>
    <row r="55" spans="2:55" s="170" customFormat="1" ht="12.75" x14ac:dyDescent="0.25">
      <c r="B55" s="265"/>
      <c r="C55" s="268"/>
      <c r="D55" s="258"/>
      <c r="E55" s="259"/>
      <c r="F55" s="255"/>
      <c r="G55" s="258"/>
      <c r="H55" s="250"/>
      <c r="I55" s="253"/>
      <c r="J55" s="254"/>
      <c r="K55" s="182"/>
      <c r="L55" s="261"/>
      <c r="M55" s="262"/>
      <c r="N55" s="261"/>
      <c r="O55" s="257"/>
      <c r="P55" s="292"/>
      <c r="Q55" s="261"/>
      <c r="R55" s="330"/>
      <c r="S55" s="330"/>
      <c r="T55" s="330"/>
      <c r="U55" s="328"/>
      <c r="V55" s="292"/>
      <c r="W55" s="149"/>
      <c r="X55" s="166"/>
      <c r="Y55" s="175" t="str">
        <f>IF(X55=Controles!$D$5,Controles!$E$5,IF(X55=Controles!$D$6,Controles!$E$6,IF(X55=Controles!$D$7,Controles!$E$7," ")))</f>
        <v xml:space="preserve"> </v>
      </c>
      <c r="Z55" s="166"/>
      <c r="AA55" s="65" t="str">
        <f>IF(Z55=Controles!$D$8,Controles!$E$8,IF(Z55=Controles!$D$9,Controles!$E$9," "))</f>
        <v xml:space="preserve"> </v>
      </c>
      <c r="AB55" s="65" t="str">
        <f t="shared" si="0"/>
        <v/>
      </c>
      <c r="AC55" s="166"/>
      <c r="AD55" s="166"/>
      <c r="AE55" s="166"/>
      <c r="AF55" s="97" t="str">
        <f>+IF(X55=Controles!$D$5,Controles!$N$5,IF(X55=Controles!$D$6,Controles!$N$6,IF(X55=Controles!$D$7,Controles!$N$7," ")))</f>
        <v xml:space="preserve"> </v>
      </c>
      <c r="AG55" s="138" t="str">
        <f>IFERROR(IF(AND(AF54=Controles!$N$5,AF55=Controles!$N$5),(AG54-(+AG54*AB55)),IF(AND(AF54=Controles!$N$7,AF55=Controles!$N$5),(AG53-(+AG53*AB55)),IF(AF55=Controles!$N$7,AG54,""))),"")</f>
        <v/>
      </c>
      <c r="AH55" s="138" t="str">
        <f>IFERROR(IF(AND(AF54=Controles!$N$7,AF55=Controles!$N$7),(AH54-(+AH54*AB55)),IF(AND(AF54=Controles!$N$5,AF55=Controles!$N$7),(AH53-(+AH53*AB55)),IF(AF55=Controles!$N$5,AH54,""))),"")</f>
        <v/>
      </c>
      <c r="AI55" s="178" t="str">
        <f t="shared" si="20"/>
        <v/>
      </c>
      <c r="AJ55" s="178" t="str">
        <f t="shared" si="21"/>
        <v/>
      </c>
      <c r="AK55" s="179" t="str">
        <f t="shared" si="22"/>
        <v xml:space="preserve"> </v>
      </c>
      <c r="AL55" s="180" t="str">
        <f>IFERROR(VLOOKUP(AK55,'Matriz Calificación'!$C$54:$F$78,2,FALSE),"")</f>
        <v/>
      </c>
      <c r="AM55" s="181" t="str">
        <f>IFERROR(VLOOKUP(AL55,'Matriz Calificación'!$D$54:$I$78,4,FALSE)," ")</f>
        <v xml:space="preserve"> </v>
      </c>
      <c r="AN55" s="290"/>
      <c r="AO55" s="290"/>
      <c r="AP55" s="292"/>
      <c r="AQ55" s="329"/>
      <c r="AR55" s="66"/>
      <c r="AS55" s="165"/>
      <c r="AT55" s="67"/>
      <c r="AU55" s="67"/>
      <c r="AV55" s="66"/>
      <c r="AW55" s="167"/>
      <c r="AX55" s="169"/>
      <c r="AY55" s="169"/>
      <c r="AZ55" s="259"/>
      <c r="BA55" s="250"/>
      <c r="BB55" s="169"/>
      <c r="BC55" s="250"/>
    </row>
    <row r="56" spans="2:55" s="170" customFormat="1" ht="60" x14ac:dyDescent="0.25">
      <c r="B56" s="263" t="s">
        <v>679</v>
      </c>
      <c r="C56" s="266" t="str">
        <f>+IFERROR(VLOOKUP(B56,INF!$A$2:$B$90,2,FALSE)," ")</f>
        <v>Objetivos de todos los procesos.
Nota: En caso de ser necesario agregar un comentario en la celda anterior (proceso) mencionando las salvedades a que haya lugar. Ejemplo: excepciones.</v>
      </c>
      <c r="D56" s="258" t="s">
        <v>114</v>
      </c>
      <c r="E56" s="259" t="s">
        <v>686</v>
      </c>
      <c r="F56" s="260" t="s">
        <v>935</v>
      </c>
      <c r="G56" s="258" t="s">
        <v>851</v>
      </c>
      <c r="H56" s="250" t="s">
        <v>916</v>
      </c>
      <c r="I56" s="255" t="s">
        <v>936</v>
      </c>
      <c r="J56" s="254" t="str">
        <f t="shared" ref="J56" si="23">IF(G56&lt;&gt;"",CONCATENATE("Posibilidad de ",G56," por"," ",H56," debido a"," ",I56),"")</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utilizar las influencias en beneficio propio o de tercero</v>
      </c>
      <c r="K56" s="182" t="s">
        <v>908</v>
      </c>
      <c r="L56" s="261" t="s">
        <v>182</v>
      </c>
      <c r="M56" s="262" t="s">
        <v>200</v>
      </c>
      <c r="N56" s="261" t="s">
        <v>212</v>
      </c>
      <c r="O56" s="256">
        <v>240</v>
      </c>
      <c r="P56" s="292" t="str">
        <f>IF(O56="","",IF(O56&lt;=2,Probabilidad!$B$8,IF(O56&lt;=11.999,Probabilidad!$B$7,IF(O56&lt;=48,Probabilidad!$B$6,IF(O56&lt;=239.999,Probabilidad!$B$5,IF(O56&gt;=240,Probabilidad!$B$4,""))))))</f>
        <v>MUY ALTA</v>
      </c>
      <c r="Q56" s="261" t="s">
        <v>93</v>
      </c>
      <c r="R56" s="330">
        <f>IFERROR(VLOOKUP(P56,Probabilidad!$B$4:$C$8,2,FALSE),"")</f>
        <v>100</v>
      </c>
      <c r="S56" s="330">
        <f>IFERROR(VLOOKUP(Q56,Impacto!$B$4:$C$16,2,FALSE),"")</f>
        <v>80</v>
      </c>
      <c r="T56" s="330">
        <f t="shared" ref="T56" si="24">IFERROR(VALUE((R56&amp;""&amp;S56))," ")</f>
        <v>10080</v>
      </c>
      <c r="U56" s="328" t="str">
        <f>IFERROR(VLOOKUP(T56,'Matriz Calificación'!$C$54:$D$78,2,FALSE)," ")</f>
        <v>ALTA (P 100% , I 80%)</v>
      </c>
      <c r="V56" s="292" t="str">
        <f>IFERROR(VLOOKUP(T56,'Matriz Calificación'!$C$54:$F$78,3,FALSE)," ")</f>
        <v>REDUCIR</v>
      </c>
      <c r="W56" s="149" t="s">
        <v>758</v>
      </c>
      <c r="X56" s="166" t="s">
        <v>427</v>
      </c>
      <c r="Y56" s="175">
        <f>IF(X56=Controles!$D$5,Controles!$E$5,IF(X56=Controles!$D$6,Controles!$E$6,IF(X56=Controles!$D$7,Controles!$E$7," ")))</f>
        <v>0.25</v>
      </c>
      <c r="Z56" s="166" t="s">
        <v>464</v>
      </c>
      <c r="AA56" s="65">
        <f>IF(Z56=Controles!$D$8,Controles!$E$8,IF(Z56=Controles!$D$9,Controles!$E$9," "))</f>
        <v>0.15</v>
      </c>
      <c r="AB56" s="65">
        <f t="shared" si="0"/>
        <v>0.4</v>
      </c>
      <c r="AC56" s="166" t="s">
        <v>468</v>
      </c>
      <c r="AD56" s="166" t="s">
        <v>485</v>
      </c>
      <c r="AE56" s="166" t="s">
        <v>493</v>
      </c>
      <c r="AF56" s="97" t="str">
        <f>+IF(X56=Controles!$D$5,Controles!$N$5,IF(X56=Controles!$D$6,Controles!$N$6,IF(X56=Controles!$D$7,Controles!$N$7," ")))</f>
        <v>Probabilidad</v>
      </c>
      <c r="AG56" s="138">
        <f>IFERROR(IF(AF56=Controles!$N$5,(($R$56-($R$56*AB56))),IF(AF56=Controles!$N$7,$R$56,""))," ")</f>
        <v>60</v>
      </c>
      <c r="AH56" s="138">
        <f>IFERROR(IF(AF56=Controles!$N$7,(($S$56-($S$56*AB56))),IF(AF56=Controles!$N$5,$S$56,""))," ")</f>
        <v>80</v>
      </c>
      <c r="AI56" s="178" t="str">
        <f>IFERROR(IF(AG56="","",IF(AG56&lt;=20,"20",IF(AG56&lt;=40,"40",IF(AG56&lt;=60,"60",IF(AG56&lt;=80,"80","100"))))),"")</f>
        <v>60</v>
      </c>
      <c r="AJ56" s="178" t="str">
        <f>IFERROR(IF(AH56="","",IF(AH56&lt;=20,"20",IF(AH56&lt;=40,"40",IF(AH56&lt;=60,"60",IF(AH56&lt;=80,"80","100"))))),"")</f>
        <v>80</v>
      </c>
      <c r="AK56" s="179">
        <f>IFERROR(VALUE((AI56&amp;""&amp;AJ56))," ")</f>
        <v>6080</v>
      </c>
      <c r="AL56" s="180" t="str">
        <f>IFERROR(VLOOKUP(AK56,'Matriz Calificación'!$C$54:$F$78,2,FALSE),"")</f>
        <v>ALTA (P 60% , I 80%)</v>
      </c>
      <c r="AM56" s="181" t="str">
        <f>IFERROR(VLOOKUP(AL56,'Matriz Calificación'!$D$54:$I$78,4,FALSE)," ")</f>
        <v>REDUCIR</v>
      </c>
      <c r="AN56" s="288" cm="1">
        <f t="array" ref="AN56">INDEX(AK56:AK64,COUNT(AK56:AK64))</f>
        <v>2080</v>
      </c>
      <c r="AO56" s="288" t="str">
        <f>IFERROR(VLOOKUP(AN56,'Matriz Calificación'!$C$54:$F$78,2,FALSE),"")</f>
        <v>ALTA (P 20% , I 80%)</v>
      </c>
      <c r="AP56" s="292" t="str">
        <f>IFERROR(VLOOKUP(AO56,'Matriz Calificación'!$D$54:$I$78,4,FALSE)," ")</f>
        <v>REDUCIR</v>
      </c>
      <c r="AQ56" s="329" t="str">
        <f>IFERROR(VLOOKUP(AO56,'Matriz Calificación'!$D$54:$I$78,5,FALSE)," ")</f>
        <v>Acciones encaminadas a fortalecer los controles existentes o crear nuevos controles, a través de acciones de mitigación, reducción o transferencia.
Requiere plan de acción</v>
      </c>
      <c r="AR56" s="201" t="s">
        <v>955</v>
      </c>
      <c r="AS56" s="195" t="s">
        <v>956</v>
      </c>
      <c r="AT56" s="207" t="s">
        <v>952</v>
      </c>
      <c r="AU56" s="207" t="s">
        <v>953</v>
      </c>
      <c r="AV56" s="66" t="s">
        <v>942</v>
      </c>
      <c r="AW56" s="167"/>
      <c r="AX56" s="169"/>
      <c r="AY56" s="169"/>
      <c r="AZ56" s="259"/>
      <c r="BA56" s="250"/>
      <c r="BB56" s="169"/>
      <c r="BC56" s="250"/>
    </row>
    <row r="57" spans="2:55" s="170" customFormat="1" ht="64.5" x14ac:dyDescent="0.25">
      <c r="B57" s="264"/>
      <c r="C57" s="267"/>
      <c r="D57" s="258"/>
      <c r="E57" s="259"/>
      <c r="F57" s="255"/>
      <c r="G57" s="258"/>
      <c r="H57" s="250"/>
      <c r="I57" s="255"/>
      <c r="J57" s="254"/>
      <c r="K57" s="192" t="s">
        <v>913</v>
      </c>
      <c r="L57" s="261"/>
      <c r="M57" s="262"/>
      <c r="N57" s="261"/>
      <c r="O57" s="256"/>
      <c r="P57" s="292"/>
      <c r="Q57" s="261"/>
      <c r="R57" s="330"/>
      <c r="S57" s="330"/>
      <c r="T57" s="330"/>
      <c r="U57" s="328"/>
      <c r="V57" s="292"/>
      <c r="W57" s="149" t="s">
        <v>786</v>
      </c>
      <c r="X57" s="166" t="s">
        <v>438</v>
      </c>
      <c r="Y57" s="175">
        <f>IF(X57=Controles!$D$5,Controles!$E$5,IF(X57=Controles!$D$6,Controles!$E$6,IF(X57=Controles!$D$7,Controles!$E$7," ")))</f>
        <v>0.15</v>
      </c>
      <c r="Z57" s="166" t="s">
        <v>464</v>
      </c>
      <c r="AA57" s="65">
        <f>IF(Z57=Controles!$D$8,Controles!$E$8,IF(Z57=Controles!$D$9,Controles!$E$9," "))</f>
        <v>0.15</v>
      </c>
      <c r="AB57" s="65">
        <f t="shared" si="0"/>
        <v>0.3</v>
      </c>
      <c r="AC57" s="200" t="s">
        <v>470</v>
      </c>
      <c r="AD57" s="166" t="s">
        <v>487</v>
      </c>
      <c r="AE57" s="166" t="s">
        <v>493</v>
      </c>
      <c r="AF57" s="97" t="str">
        <f>+IF(X57=Controles!$D$5,Controles!$N$5,IF(X57=Controles!$D$6,Controles!$N$6,IF(X57=Controles!$D$7,Controles!$N$7," ")))</f>
        <v>Probabilidad</v>
      </c>
      <c r="AG57" s="138">
        <f>IFERROR(IF(AND(AF56=Controles!$N$5,AF57=Controles!$N$5),(AG56-(+AG56*AB57)),IF(AF57=Controles!$N$5,(R56-(+R56*AB57)),IF(AF57=Controles!$N$7,AG56,""))),"")</f>
        <v>42</v>
      </c>
      <c r="AH57" s="138">
        <f>IFERROR(IF(AND(AF56=Controles!$N$7,AF57=Controles!$N$7),(AH56-(+AH56*AB57)),IF(AF57=Controles!$N$7,($S$56-(+$S$56*AB57)),IF(AF57=Controles!$N$5,AH56,""))),"")</f>
        <v>80</v>
      </c>
      <c r="AI57" s="178" t="str">
        <f t="shared" ref="AI57:AI64" si="25">IFERROR(IF(AG57="","",IF(AG57&lt;=20,"20",IF(AG57&lt;=40,"40",IF(AG57&lt;=60,"60",IF(AG57&lt;=80,"80","100"))))),"")</f>
        <v>60</v>
      </c>
      <c r="AJ57" s="178" t="str">
        <f t="shared" ref="AJ57:AJ64" si="26">IFERROR(IF(AH57="","",IF(AH57&lt;=20,"20",IF(AH57&lt;=40,"40",IF(AH57&lt;=60,"60",IF(AH57&lt;=80,"80","100"))))),"")</f>
        <v>80</v>
      </c>
      <c r="AK57" s="179">
        <f t="shared" ref="AK57:AK64" si="27">IFERROR(VALUE((AI57&amp;""&amp;AJ57))," ")</f>
        <v>6080</v>
      </c>
      <c r="AL57" s="180" t="str">
        <f>IFERROR(VLOOKUP(AK57,'Matriz Calificación'!$C$54:$F$78,2,FALSE),"")</f>
        <v>ALTA (P 60% , I 80%)</v>
      </c>
      <c r="AM57" s="181" t="str">
        <f>IFERROR(VLOOKUP(AL57,'Matriz Calificación'!$D$54:$I$78,4,FALSE)," ")</f>
        <v>REDUCIR</v>
      </c>
      <c r="AN57" s="289"/>
      <c r="AO57" s="289"/>
      <c r="AP57" s="292"/>
      <c r="AQ57" s="329"/>
      <c r="AR57" s="66"/>
      <c r="AS57" s="167"/>
      <c r="AT57" s="167"/>
      <c r="AU57" s="167"/>
      <c r="AV57" s="66"/>
      <c r="AW57" s="167"/>
      <c r="AX57" s="169"/>
      <c r="AY57" s="169"/>
      <c r="AZ57" s="259"/>
      <c r="BA57" s="250"/>
      <c r="BB57" s="169"/>
      <c r="BC57" s="250"/>
    </row>
    <row r="58" spans="2:55" s="170" customFormat="1" ht="64.5" x14ac:dyDescent="0.25">
      <c r="B58" s="264"/>
      <c r="C58" s="267"/>
      <c r="D58" s="258"/>
      <c r="E58" s="259"/>
      <c r="F58" s="255"/>
      <c r="G58" s="258"/>
      <c r="H58" s="250"/>
      <c r="I58" s="255"/>
      <c r="J58" s="254"/>
      <c r="K58" s="192" t="s">
        <v>924</v>
      </c>
      <c r="L58" s="261"/>
      <c r="M58" s="262"/>
      <c r="N58" s="261"/>
      <c r="O58" s="256"/>
      <c r="P58" s="292"/>
      <c r="Q58" s="261"/>
      <c r="R58" s="330"/>
      <c r="S58" s="330"/>
      <c r="T58" s="330"/>
      <c r="U58" s="328"/>
      <c r="V58" s="292"/>
      <c r="W58" s="149" t="s">
        <v>765</v>
      </c>
      <c r="X58" s="166" t="s">
        <v>438</v>
      </c>
      <c r="Y58" s="175">
        <f>IF(X58=Controles!$D$5,Controles!$E$5,IF(X58=Controles!$D$6,Controles!$E$6,IF(X58=Controles!$D$7,Controles!$E$7," ")))</f>
        <v>0.15</v>
      </c>
      <c r="Z58" s="166" t="s">
        <v>464</v>
      </c>
      <c r="AA58" s="65">
        <f>IF(Z58=Controles!$D$8,Controles!$E$8,IF(Z58=Controles!$D$9,Controles!$E$9," "))</f>
        <v>0.15</v>
      </c>
      <c r="AB58" s="65">
        <f t="shared" si="0"/>
        <v>0.3</v>
      </c>
      <c r="AC58" s="166" t="s">
        <v>470</v>
      </c>
      <c r="AD58" s="166" t="s">
        <v>483</v>
      </c>
      <c r="AE58" s="166" t="s">
        <v>493</v>
      </c>
      <c r="AF58" s="97" t="str">
        <f>+IF(X58=Controles!$D$5,Controles!$N$5,IF(X58=Controles!$D$6,Controles!$N$6,IF(X58=Controles!$D$7,Controles!$N$7," ")))</f>
        <v>Probabilidad</v>
      </c>
      <c r="AG58" s="138">
        <f>IFERROR(IF(AND(AF57=Controles!$N$5,AF58=Controles!$N$5),(AG57-(+AG57*AB58)),IF(AND(AF57=Controles!$N$7,AF58=Controles!$N$5),(AG56-(+AG56*AB58)),IF(AF58=Controles!$N$7,AG57,""))),"")</f>
        <v>29.4</v>
      </c>
      <c r="AH58" s="138">
        <f>IFERROR(IF(AND(AF57=Controles!$N$7,AF58=Controles!$N$7),(AH57-(+AH57*AB58)),IF(AND(AF57=Controles!$N$5,AF58=Controles!$N$7),(AH56-(+AH56*AB58)),IF(AF58=Controles!$N$5,AH57,""))),"")</f>
        <v>80</v>
      </c>
      <c r="AI58" s="178" t="str">
        <f t="shared" si="25"/>
        <v>40</v>
      </c>
      <c r="AJ58" s="178" t="str">
        <f t="shared" si="26"/>
        <v>80</v>
      </c>
      <c r="AK58" s="179">
        <f t="shared" si="27"/>
        <v>4080</v>
      </c>
      <c r="AL58" s="180" t="str">
        <f>IFERROR(VLOOKUP(AK58,'Matriz Calificación'!$C$54:$F$78,2,FALSE),"")</f>
        <v>ALTA (P 40% , I 80%)</v>
      </c>
      <c r="AM58" s="181" t="str">
        <f>IFERROR(VLOOKUP(AL58,'Matriz Calificación'!$D$54:$I$78,4,FALSE)," ")</f>
        <v>REDUCIR</v>
      </c>
      <c r="AN58" s="289"/>
      <c r="AO58" s="289"/>
      <c r="AP58" s="292"/>
      <c r="AQ58" s="329"/>
      <c r="AR58" s="66"/>
      <c r="AS58" s="167"/>
      <c r="AT58" s="167"/>
      <c r="AU58" s="167"/>
      <c r="AV58" s="66"/>
      <c r="AW58" s="167"/>
      <c r="AX58" s="169"/>
      <c r="AY58" s="169"/>
      <c r="AZ58" s="259"/>
      <c r="BA58" s="250"/>
      <c r="BB58" s="169"/>
      <c r="BC58" s="250"/>
    </row>
    <row r="59" spans="2:55" s="170" customFormat="1" ht="60" x14ac:dyDescent="0.25">
      <c r="B59" s="264"/>
      <c r="C59" s="267"/>
      <c r="D59" s="258"/>
      <c r="E59" s="259"/>
      <c r="F59" s="255"/>
      <c r="G59" s="258"/>
      <c r="H59" s="250"/>
      <c r="I59" s="255"/>
      <c r="J59" s="254"/>
      <c r="K59" s="192" t="s">
        <v>931</v>
      </c>
      <c r="L59" s="261"/>
      <c r="M59" s="262"/>
      <c r="N59" s="261"/>
      <c r="O59" s="256"/>
      <c r="P59" s="292"/>
      <c r="Q59" s="261"/>
      <c r="R59" s="330"/>
      <c r="S59" s="330"/>
      <c r="T59" s="330"/>
      <c r="U59" s="328"/>
      <c r="V59" s="292"/>
      <c r="W59" s="149" t="s">
        <v>772</v>
      </c>
      <c r="X59" s="166" t="s">
        <v>427</v>
      </c>
      <c r="Y59" s="175">
        <f>IF(X59=Controles!$D$5,Controles!$E$5,IF(X59=Controles!$D$6,Controles!$E$6,IF(X59=Controles!$D$7,Controles!$E$7," ")))</f>
        <v>0.25</v>
      </c>
      <c r="Z59" s="166" t="s">
        <v>464</v>
      </c>
      <c r="AA59" s="65">
        <f>IF(Z59=Controles!$D$8,Controles!$E$8,IF(Z59=Controles!$D$9,Controles!$E$9," "))</f>
        <v>0.15</v>
      </c>
      <c r="AB59" s="65">
        <f t="shared" si="0"/>
        <v>0.4</v>
      </c>
      <c r="AC59" s="166" t="s">
        <v>468</v>
      </c>
      <c r="AD59" s="166" t="s">
        <v>485</v>
      </c>
      <c r="AE59" s="166" t="s">
        <v>493</v>
      </c>
      <c r="AF59" s="97" t="str">
        <f>+IF(X59=Controles!$D$5,Controles!$N$5,IF(X59=Controles!$D$6,Controles!$N$6,IF(X59=Controles!$D$7,Controles!$N$7," ")))</f>
        <v>Probabilidad</v>
      </c>
      <c r="AG59" s="138">
        <f>IFERROR(IF(AND(AF58=Controles!$N$5,AF59=Controles!$N$5),(AG58-(+AG58*AB59)),IF(AND(AF58=Controles!$N$7,AF59=Controles!$N$5),(AG57-(+AG57*AB59)),IF(AF59=Controles!$N$7,AG58,""))),"")</f>
        <v>17.64</v>
      </c>
      <c r="AH59" s="138">
        <f>IFERROR(IF(AND(AF58=Controles!$N$7,AF59=Controles!$N$7),(AH58-(+AH58*AB59)),IF(AND(AF58=Controles!$N$5,AF59=Controles!$N$7),(AH57-(+AH57*AB59)),IF(AF59=Controles!$N$5,AH58,""))),"")</f>
        <v>80</v>
      </c>
      <c r="AI59" s="178" t="str">
        <f t="shared" si="25"/>
        <v>20</v>
      </c>
      <c r="AJ59" s="178" t="str">
        <f t="shared" si="26"/>
        <v>80</v>
      </c>
      <c r="AK59" s="179">
        <f t="shared" si="27"/>
        <v>2080</v>
      </c>
      <c r="AL59" s="180" t="str">
        <f>IFERROR(VLOOKUP(AK59,'Matriz Calificación'!$C$54:$F$78,2,FALSE),"")</f>
        <v>ALTA (P 20% , I 80%)</v>
      </c>
      <c r="AM59" s="181" t="str">
        <f>IFERROR(VLOOKUP(AL59,'Matriz Calificación'!$D$54:$I$78,4,FALSE)," ")</f>
        <v>REDUCIR</v>
      </c>
      <c r="AN59" s="289"/>
      <c r="AO59" s="289"/>
      <c r="AP59" s="292"/>
      <c r="AQ59" s="329"/>
      <c r="AR59" s="66"/>
      <c r="AS59" s="167"/>
      <c r="AT59" s="167"/>
      <c r="AU59" s="167"/>
      <c r="AV59" s="66"/>
      <c r="AW59" s="167"/>
      <c r="AX59" s="169"/>
      <c r="AY59" s="169"/>
      <c r="AZ59" s="259"/>
      <c r="BA59" s="250"/>
      <c r="BB59" s="169"/>
      <c r="BC59" s="250"/>
    </row>
    <row r="60" spans="2:55" s="170" customFormat="1" ht="60" x14ac:dyDescent="0.25">
      <c r="B60" s="264"/>
      <c r="C60" s="267"/>
      <c r="D60" s="258"/>
      <c r="E60" s="259"/>
      <c r="F60" s="255"/>
      <c r="G60" s="258"/>
      <c r="H60" s="250"/>
      <c r="I60" s="255"/>
      <c r="J60" s="254"/>
      <c r="K60" s="192" t="s">
        <v>912</v>
      </c>
      <c r="L60" s="261"/>
      <c r="M60" s="262"/>
      <c r="N60" s="261"/>
      <c r="O60" s="256"/>
      <c r="P60" s="292"/>
      <c r="Q60" s="261"/>
      <c r="R60" s="330"/>
      <c r="S60" s="330"/>
      <c r="T60" s="330"/>
      <c r="U60" s="328"/>
      <c r="V60" s="292"/>
      <c r="W60" s="149" t="s">
        <v>785</v>
      </c>
      <c r="X60" s="199" t="s">
        <v>427</v>
      </c>
      <c r="Y60" s="175">
        <f>IF(X60=Controles!$D$5,Controles!$E$5,IF(X60=Controles!$D$6,Controles!$E$6,IF(X60=Controles!$D$7,Controles!$E$7," ")))</f>
        <v>0.25</v>
      </c>
      <c r="Z60" s="166" t="s">
        <v>464</v>
      </c>
      <c r="AA60" s="65">
        <f>IF(Z60=Controles!$D$8,Controles!$E$8,IF(Z60=Controles!$D$9,Controles!$E$9," "))</f>
        <v>0.15</v>
      </c>
      <c r="AB60" s="65">
        <f t="shared" si="0"/>
        <v>0.4</v>
      </c>
      <c r="AC60" s="166" t="s">
        <v>468</v>
      </c>
      <c r="AD60" s="166" t="s">
        <v>491</v>
      </c>
      <c r="AE60" s="166" t="s">
        <v>493</v>
      </c>
      <c r="AF60" s="97" t="str">
        <f>+IF(X60=Controles!$D$5,Controles!$N$5,IF(X60=Controles!$D$6,Controles!$N$6,IF(X60=Controles!$D$7,Controles!$N$7," ")))</f>
        <v>Probabilidad</v>
      </c>
      <c r="AG60" s="138">
        <f>IFERROR(IF(AND(AF59=Controles!$N$5,AF60=Controles!$N$5),(AG59-(+AG59*AB60)),IF(AND(AF59=Controles!$N$7,AF60=Controles!$N$5),(AG58-(+AG58*AB60)),IF(AF60=Controles!$N$7,AG59,""))),"")</f>
        <v>10.584</v>
      </c>
      <c r="AH60" s="138">
        <f>IFERROR(IF(AND(AF59=Controles!$N$7,AF60=Controles!$N$7),(AH59-(+AH59*AB60)),IF(AND(AF59=Controles!$N$5,AF60=Controles!$N$7),(AH58-(+AH58*AB60)),IF(AF60=Controles!$N$5,AH59,""))),"")</f>
        <v>80</v>
      </c>
      <c r="AI60" s="178" t="str">
        <f t="shared" si="25"/>
        <v>20</v>
      </c>
      <c r="AJ60" s="178" t="str">
        <f t="shared" si="26"/>
        <v>80</v>
      </c>
      <c r="AK60" s="179">
        <f t="shared" si="27"/>
        <v>2080</v>
      </c>
      <c r="AL60" s="180" t="str">
        <f>IFERROR(VLOOKUP(AK60,'Matriz Calificación'!$C$54:$F$78,2,FALSE),"")</f>
        <v>ALTA (P 20% , I 80%)</v>
      </c>
      <c r="AM60" s="181" t="str">
        <f>IFERROR(VLOOKUP(AL60,'Matriz Calificación'!$D$54:$I$78,4,FALSE)," ")</f>
        <v>REDUCIR</v>
      </c>
      <c r="AN60" s="289"/>
      <c r="AO60" s="289"/>
      <c r="AP60" s="292"/>
      <c r="AQ60" s="329"/>
      <c r="AR60" s="66"/>
      <c r="AS60" s="167"/>
      <c r="AT60" s="167"/>
      <c r="AU60" s="167"/>
      <c r="AV60" s="66"/>
      <c r="AW60" s="167"/>
      <c r="AX60" s="169"/>
      <c r="AY60" s="169"/>
      <c r="AZ60" s="259"/>
      <c r="BA60" s="250"/>
      <c r="BB60" s="169"/>
      <c r="BC60" s="250"/>
    </row>
    <row r="61" spans="2:55" s="170" customFormat="1" ht="64.5" x14ac:dyDescent="0.25">
      <c r="B61" s="264"/>
      <c r="C61" s="267"/>
      <c r="D61" s="258"/>
      <c r="E61" s="259"/>
      <c r="F61" s="255"/>
      <c r="G61" s="258"/>
      <c r="H61" s="250"/>
      <c r="I61" s="255"/>
      <c r="J61" s="254"/>
      <c r="K61" s="182"/>
      <c r="L61" s="261"/>
      <c r="M61" s="262"/>
      <c r="N61" s="261"/>
      <c r="O61" s="256"/>
      <c r="P61" s="292"/>
      <c r="Q61" s="261"/>
      <c r="R61" s="330"/>
      <c r="S61" s="330"/>
      <c r="T61" s="330"/>
      <c r="U61" s="328"/>
      <c r="V61" s="292"/>
      <c r="W61" s="149" t="s">
        <v>765</v>
      </c>
      <c r="X61" s="199" t="s">
        <v>438</v>
      </c>
      <c r="Y61" s="175">
        <f>IF(X61=Controles!$D$5,Controles!$E$5,IF(X61=Controles!$D$6,Controles!$E$6,IF(X61=Controles!$D$7,Controles!$E$7," ")))</f>
        <v>0.15</v>
      </c>
      <c r="Z61" s="199" t="s">
        <v>464</v>
      </c>
      <c r="AA61" s="65">
        <f>IF(Z61=Controles!$D$8,Controles!$E$8,IF(Z61=Controles!$D$9,Controles!$E$9," "))</f>
        <v>0.15</v>
      </c>
      <c r="AB61" s="65">
        <f t="shared" si="0"/>
        <v>0.3</v>
      </c>
      <c r="AC61" s="166" t="s">
        <v>470</v>
      </c>
      <c r="AD61" s="166" t="s">
        <v>491</v>
      </c>
      <c r="AE61" s="166" t="s">
        <v>493</v>
      </c>
      <c r="AF61" s="97" t="str">
        <f>+IF(X61=Controles!$D$5,Controles!$N$5,IF(X61=Controles!$D$6,Controles!$N$6,IF(X61=Controles!$D$7,Controles!$N$7," ")))</f>
        <v>Probabilidad</v>
      </c>
      <c r="AG61" s="138">
        <f>IFERROR(IF(AND(AF60=Controles!$N$5,AF61=Controles!$N$5),(AG60-(+AG60*AB61)),IF(AND(AF60=Controles!$N$7,AF61=Controles!$N$5),(AG59-(+AG59*AB61)),IF(AF61=Controles!$N$7,AG60,""))),"")</f>
        <v>7.4087999999999994</v>
      </c>
      <c r="AH61" s="138">
        <f>IFERROR(IF(AND(AF60=Controles!$N$7,AF61=Controles!$N$7),(AH60-(+AH60*AB61)),IF(AND(AF60=Controles!$N$5,AF61=Controles!$N$7),(AH59-(+AH59*AB61)),IF(AF61=Controles!$N$5,AH60,""))),"")</f>
        <v>80</v>
      </c>
      <c r="AI61" s="178" t="str">
        <f t="shared" si="25"/>
        <v>20</v>
      </c>
      <c r="AJ61" s="178" t="str">
        <f t="shared" si="26"/>
        <v>80</v>
      </c>
      <c r="AK61" s="179">
        <f t="shared" si="27"/>
        <v>2080</v>
      </c>
      <c r="AL61" s="180" t="str">
        <f>IFERROR(VLOOKUP(AK61,'Matriz Calificación'!$C$54:$F$78,2,FALSE),"")</f>
        <v>ALTA (P 20% , I 80%)</v>
      </c>
      <c r="AM61" s="181" t="str">
        <f>IFERROR(VLOOKUP(AL61,'Matriz Calificación'!$D$54:$I$78,4,FALSE)," ")</f>
        <v>REDUCIR</v>
      </c>
      <c r="AN61" s="289"/>
      <c r="AO61" s="289"/>
      <c r="AP61" s="292"/>
      <c r="AQ61" s="329"/>
      <c r="AR61" s="66"/>
      <c r="AS61" s="167"/>
      <c r="AT61" s="167"/>
      <c r="AU61" s="167"/>
      <c r="AV61" s="66"/>
      <c r="AW61" s="167"/>
      <c r="AX61" s="169"/>
      <c r="AY61" s="169"/>
      <c r="AZ61" s="259"/>
      <c r="BA61" s="250"/>
      <c r="BB61" s="169"/>
      <c r="BC61" s="250"/>
    </row>
    <row r="62" spans="2:55" s="170" customFormat="1" ht="12.75" x14ac:dyDescent="0.25">
      <c r="B62" s="264"/>
      <c r="C62" s="267"/>
      <c r="D62" s="258"/>
      <c r="E62" s="259"/>
      <c r="F62" s="255"/>
      <c r="G62" s="258"/>
      <c r="H62" s="250"/>
      <c r="I62" s="255"/>
      <c r="J62" s="254"/>
      <c r="K62" s="182"/>
      <c r="L62" s="261"/>
      <c r="M62" s="262"/>
      <c r="N62" s="261"/>
      <c r="O62" s="256"/>
      <c r="P62" s="292"/>
      <c r="Q62" s="261"/>
      <c r="R62" s="330"/>
      <c r="S62" s="330"/>
      <c r="T62" s="330"/>
      <c r="U62" s="328"/>
      <c r="V62" s="292"/>
      <c r="W62" s="149"/>
      <c r="X62" s="166"/>
      <c r="Y62" s="175" t="str">
        <f>IF(X62=Controles!$D$5,Controles!$E$5,IF(X62=Controles!$D$6,Controles!$E$6,IF(X62=Controles!$D$7,Controles!$E$7," ")))</f>
        <v xml:space="preserve"> </v>
      </c>
      <c r="Z62" s="166"/>
      <c r="AA62" s="65" t="str">
        <f>IF(Z62=Controles!$D$8,Controles!$E$8,IF(Z62=Controles!$D$9,Controles!$E$9," "))</f>
        <v xml:space="preserve"> </v>
      </c>
      <c r="AB62" s="65" t="str">
        <f t="shared" si="0"/>
        <v/>
      </c>
      <c r="AC62" s="166"/>
      <c r="AD62" s="166"/>
      <c r="AE62" s="166"/>
      <c r="AF62" s="97" t="str">
        <f>+IF(X62=Controles!$D$5,Controles!$N$5,IF(X62=Controles!$D$6,Controles!$N$6,IF(X62=Controles!$D$7,Controles!$N$7," ")))</f>
        <v xml:space="preserve"> </v>
      </c>
      <c r="AG62" s="138" t="str">
        <f>IFERROR(IF(AND(AF61=Controles!$N$5,AF62=Controles!$N$5),(AG61-(+AG61*AB62)),IF(AND(AF61=Controles!$N$7,AF62=Controles!$N$5),(AG60-(+AG60*AB62)),IF(AF62=Controles!$N$7,AG61,""))),"")</f>
        <v/>
      </c>
      <c r="AH62" s="138" t="str">
        <f>IFERROR(IF(AND(AF61=Controles!$N$7,AF62=Controles!$N$7),(AH61-(+AH61*AB62)),IF(AND(AF61=Controles!$N$5,AF62=Controles!$N$7),(AH60-(+AH60*AB62)),IF(AF62=Controles!$N$5,AH61,""))),"")</f>
        <v/>
      </c>
      <c r="AI62" s="178" t="str">
        <f t="shared" si="25"/>
        <v/>
      </c>
      <c r="AJ62" s="178" t="str">
        <f t="shared" si="26"/>
        <v/>
      </c>
      <c r="AK62" s="179" t="str">
        <f t="shared" si="27"/>
        <v xml:space="preserve"> </v>
      </c>
      <c r="AL62" s="180" t="str">
        <f>IFERROR(VLOOKUP(AK62,'Matriz Calificación'!$C$54:$F$78,2,FALSE),"")</f>
        <v/>
      </c>
      <c r="AM62" s="181" t="str">
        <f>IFERROR(VLOOKUP(AL62,'Matriz Calificación'!$D$54:$I$78,4,FALSE)," ")</f>
        <v xml:space="preserve"> </v>
      </c>
      <c r="AN62" s="289"/>
      <c r="AO62" s="289"/>
      <c r="AP62" s="292"/>
      <c r="AQ62" s="329"/>
      <c r="AR62" s="66"/>
      <c r="AS62" s="165"/>
      <c r="AT62" s="168"/>
      <c r="AU62" s="168"/>
      <c r="AV62" s="66"/>
      <c r="AW62" s="167"/>
      <c r="AX62" s="169"/>
      <c r="AY62" s="169"/>
      <c r="AZ62" s="259"/>
      <c r="BA62" s="250"/>
      <c r="BB62" s="169"/>
      <c r="BC62" s="250"/>
    </row>
    <row r="63" spans="2:55" s="170" customFormat="1" ht="12.75" x14ac:dyDescent="0.25">
      <c r="B63" s="264"/>
      <c r="C63" s="267"/>
      <c r="D63" s="258"/>
      <c r="E63" s="259"/>
      <c r="F63" s="255"/>
      <c r="G63" s="258"/>
      <c r="H63" s="250"/>
      <c r="I63" s="255"/>
      <c r="J63" s="254"/>
      <c r="K63" s="182"/>
      <c r="L63" s="261"/>
      <c r="M63" s="262"/>
      <c r="N63" s="261"/>
      <c r="O63" s="256"/>
      <c r="P63" s="292"/>
      <c r="Q63" s="261"/>
      <c r="R63" s="330"/>
      <c r="S63" s="330"/>
      <c r="T63" s="330"/>
      <c r="U63" s="328"/>
      <c r="V63" s="292"/>
      <c r="W63" s="149"/>
      <c r="X63" s="166"/>
      <c r="Y63" s="175" t="str">
        <f>IF(X63=Controles!$D$5,Controles!$E$5,IF(X63=Controles!$D$6,Controles!$E$6,IF(X63=Controles!$D$7,Controles!$E$7," ")))</f>
        <v xml:space="preserve"> </v>
      </c>
      <c r="Z63" s="166"/>
      <c r="AA63" s="65" t="str">
        <f>IF(Z63=Controles!$D$8,Controles!$E$8,IF(Z63=Controles!$D$9,Controles!$E$9," "))</f>
        <v xml:space="preserve"> </v>
      </c>
      <c r="AB63" s="65" t="str">
        <f t="shared" si="0"/>
        <v/>
      </c>
      <c r="AC63" s="166"/>
      <c r="AD63" s="166"/>
      <c r="AE63" s="166"/>
      <c r="AF63" s="97" t="str">
        <f>+IF(X63=Controles!$D$5,Controles!$N$5,IF(X63=Controles!$D$6,Controles!$N$6,IF(X63=Controles!$D$7,Controles!$N$7," ")))</f>
        <v xml:space="preserve"> </v>
      </c>
      <c r="AG63" s="138" t="str">
        <f>IFERROR(IF(AND(AF62=Controles!$N$5,AF63=Controles!$N$5),(AG62-(+AG62*AB63)),IF(AND(AF62=Controles!$N$7,AF63=Controles!$N$5),(AG61-(+AG61*AB63)),IF(AF63=Controles!$N$7,AG62,""))),"")</f>
        <v/>
      </c>
      <c r="AH63" s="138" t="str">
        <f>IFERROR(IF(AND(AF62=Controles!$N$7,AF63=Controles!$N$7),(AH62-(+AH62*AB63)),IF(AND(AF62=Controles!$N$5,AF63=Controles!$N$7),(AH61-(+AH61*AB63)),IF(AF63=Controles!$N$5,AH62,""))),"")</f>
        <v/>
      </c>
      <c r="AI63" s="178" t="str">
        <f t="shared" si="25"/>
        <v/>
      </c>
      <c r="AJ63" s="178" t="str">
        <f t="shared" si="26"/>
        <v/>
      </c>
      <c r="AK63" s="179" t="str">
        <f t="shared" si="27"/>
        <v xml:space="preserve"> </v>
      </c>
      <c r="AL63" s="180" t="str">
        <f>IFERROR(VLOOKUP(AK63,'Matriz Calificación'!$C$54:$F$78,2,FALSE),"")</f>
        <v/>
      </c>
      <c r="AM63" s="181" t="str">
        <f>IFERROR(VLOOKUP(AL63,'Matriz Calificación'!$D$54:$I$78,4,FALSE)," ")</f>
        <v xml:space="preserve"> </v>
      </c>
      <c r="AN63" s="289"/>
      <c r="AO63" s="289"/>
      <c r="AP63" s="292"/>
      <c r="AQ63" s="329"/>
      <c r="AR63" s="66"/>
      <c r="AS63" s="165"/>
      <c r="AT63" s="168"/>
      <c r="AU63" s="168"/>
      <c r="AV63" s="66"/>
      <c r="AW63" s="167"/>
      <c r="AX63" s="169"/>
      <c r="AY63" s="169"/>
      <c r="AZ63" s="259"/>
      <c r="BA63" s="250"/>
      <c r="BB63" s="169"/>
      <c r="BC63" s="250"/>
    </row>
    <row r="64" spans="2:55" s="170" customFormat="1" ht="12.75" x14ac:dyDescent="0.25">
      <c r="B64" s="265"/>
      <c r="C64" s="268"/>
      <c r="D64" s="258"/>
      <c r="E64" s="259"/>
      <c r="F64" s="255"/>
      <c r="G64" s="258"/>
      <c r="H64" s="250"/>
      <c r="I64" s="255"/>
      <c r="J64" s="254"/>
      <c r="K64" s="182"/>
      <c r="L64" s="261"/>
      <c r="M64" s="262"/>
      <c r="N64" s="261"/>
      <c r="O64" s="257"/>
      <c r="P64" s="292"/>
      <c r="Q64" s="261"/>
      <c r="R64" s="330"/>
      <c r="S64" s="330"/>
      <c r="T64" s="330"/>
      <c r="U64" s="328"/>
      <c r="V64" s="292"/>
      <c r="W64" s="149"/>
      <c r="X64" s="166"/>
      <c r="Y64" s="175" t="str">
        <f>IF(X64=Controles!$D$5,Controles!$E$5,IF(X64=Controles!$D$6,Controles!$E$6,IF(X64=Controles!$D$7,Controles!$E$7," ")))</f>
        <v xml:space="preserve"> </v>
      </c>
      <c r="Z64" s="166"/>
      <c r="AA64" s="65" t="str">
        <f>IF(Z64=Controles!$D$8,Controles!$E$8,IF(Z64=Controles!$D$9,Controles!$E$9," "))</f>
        <v xml:space="preserve"> </v>
      </c>
      <c r="AB64" s="65" t="str">
        <f t="shared" si="0"/>
        <v/>
      </c>
      <c r="AC64" s="166"/>
      <c r="AD64" s="166"/>
      <c r="AE64" s="166"/>
      <c r="AF64" s="97" t="str">
        <f>+IF(X64=Controles!$D$5,Controles!$N$5,IF(X64=Controles!$D$6,Controles!$N$6,IF(X64=Controles!$D$7,Controles!$N$7," ")))</f>
        <v xml:space="preserve"> </v>
      </c>
      <c r="AG64" s="138" t="str">
        <f>IFERROR(IF(AND(AF63=Controles!$N$5,AF64=Controles!$N$5),(AG63-(+AG63*AB64)),IF(AND(AF63=Controles!$N$7,AF64=Controles!$N$5),(AG62-(+AG62*AB64)),IF(AF64=Controles!$N$7,AG63,""))),"")</f>
        <v/>
      </c>
      <c r="AH64" s="138" t="str">
        <f>IFERROR(IF(AND(AF63=Controles!$N$7,AF64=Controles!$N$7),(AH63-(+AH63*AB64)),IF(AND(AF63=Controles!$N$5,AF64=Controles!$N$7),(AH62-(+AH62*AB64)),IF(AF64=Controles!$N$5,AH63,""))),"")</f>
        <v/>
      </c>
      <c r="AI64" s="178" t="str">
        <f t="shared" si="25"/>
        <v/>
      </c>
      <c r="AJ64" s="178" t="str">
        <f t="shared" si="26"/>
        <v/>
      </c>
      <c r="AK64" s="179" t="str">
        <f t="shared" si="27"/>
        <v xml:space="preserve"> </v>
      </c>
      <c r="AL64" s="180" t="str">
        <f>IFERROR(VLOOKUP(AK64,'Matriz Calificación'!$C$54:$F$78,2,FALSE),"")</f>
        <v/>
      </c>
      <c r="AM64" s="181" t="str">
        <f>IFERROR(VLOOKUP(AL64,'Matriz Calificación'!$D$54:$I$78,4,FALSE)," ")</f>
        <v xml:space="preserve"> </v>
      </c>
      <c r="AN64" s="290"/>
      <c r="AO64" s="290"/>
      <c r="AP64" s="292"/>
      <c r="AQ64" s="329"/>
      <c r="AR64" s="66"/>
      <c r="AS64" s="165"/>
      <c r="AT64" s="67"/>
      <c r="AU64" s="67"/>
      <c r="AV64" s="66"/>
      <c r="AW64" s="167"/>
      <c r="AX64" s="169"/>
      <c r="AY64" s="169"/>
      <c r="AZ64" s="259"/>
      <c r="BA64" s="250"/>
      <c r="BB64" s="169"/>
      <c r="BC64" s="250"/>
    </row>
    <row r="65" spans="2:55" s="170" customFormat="1" ht="21" hidden="1" customHeight="1" x14ac:dyDescent="0.25">
      <c r="B65" s="263"/>
      <c r="C65" s="266" t="str">
        <f>+IFERROR(VLOOKUP(B65,INF!$A$2:$B$90,2,FALSE)," ")</f>
        <v xml:space="preserve"> </v>
      </c>
      <c r="D65" s="258"/>
      <c r="E65" s="259"/>
      <c r="F65" s="260"/>
      <c r="G65" s="258"/>
      <c r="H65" s="250"/>
      <c r="I65" s="251"/>
      <c r="J65" s="254" t="str">
        <f t="shared" ref="J65" si="28">IF(G65&lt;&gt;"",CONCATENATE("Posibilidad de ",G65," por"," ",H65," debido a"," ",I65),"")</f>
        <v/>
      </c>
      <c r="K65" s="182"/>
      <c r="L65" s="261"/>
      <c r="M65" s="262"/>
      <c r="N65" s="261"/>
      <c r="O65" s="256"/>
      <c r="P65" s="292" t="str">
        <f>IF(O65="","",IF(O65&lt;=2,Probabilidad!$B$8,IF(O65&lt;=11.999,Probabilidad!$B$7,IF(O65&lt;=48,Probabilidad!$B$6,IF(O65&lt;=239.999,Probabilidad!$B$5,IF(O65&gt;=240,Probabilidad!$B$4,""))))))</f>
        <v/>
      </c>
      <c r="Q65" s="261"/>
      <c r="R65" s="330" t="str">
        <f>IFERROR(VLOOKUP(P65,Probabilidad!$B$4:$C$8,2,FALSE),"")</f>
        <v/>
      </c>
      <c r="S65" s="330" t="str">
        <f>IFERROR(VLOOKUP(Q65,Impacto!$B$4:$C$16,2,FALSE),"")</f>
        <v/>
      </c>
      <c r="T65" s="330" t="str">
        <f t="shared" ref="T65" si="29">IFERROR(VALUE((R65&amp;""&amp;S65))," ")</f>
        <v xml:space="preserve"> </v>
      </c>
      <c r="U65" s="328" t="str">
        <f>IFERROR(VLOOKUP(T65,'Matriz Calificación'!$C$54:$D$78,2,FALSE)," ")</f>
        <v xml:space="preserve"> </v>
      </c>
      <c r="V65" s="292" t="str">
        <f>IFERROR(VLOOKUP(T65,'Matriz Calificación'!$C$54:$F$78,3,FALSE)," ")</f>
        <v xml:space="preserve"> </v>
      </c>
      <c r="W65" s="149"/>
      <c r="X65" s="166"/>
      <c r="Y65" s="175" t="str">
        <f>IF(X65=Controles!$D$5,Controles!$E$5,IF(X65=Controles!$D$6,Controles!$E$6,IF(X65=Controles!$D$7,Controles!$E$7," ")))</f>
        <v xml:space="preserve"> </v>
      </c>
      <c r="Z65" s="166"/>
      <c r="AA65" s="65" t="str">
        <f>IF(Z65=Controles!$D$8,Controles!$E$8,IF(Z65=Controles!$D$9,Controles!$E$9," "))</f>
        <v xml:space="preserve"> </v>
      </c>
      <c r="AB65" s="65" t="str">
        <f t="shared" si="0"/>
        <v/>
      </c>
      <c r="AC65" s="166"/>
      <c r="AD65" s="166"/>
      <c r="AE65" s="166"/>
      <c r="AF65" s="97" t="str">
        <f>+IF(X65=Controles!$D$5,Controles!$N$5,IF(X65=Controles!$D$6,Controles!$N$6,IF(X65=Controles!$D$7,Controles!$N$7," ")))</f>
        <v xml:space="preserve"> </v>
      </c>
      <c r="AG65" s="138" t="str">
        <f>IFERROR(IF(AF65=Controles!$N$5,(($R$65-($R$65*AB65))),IF(AF65=Controles!$N$7,$R$65,""))," ")</f>
        <v/>
      </c>
      <c r="AH65" s="138" t="str">
        <f>IFERROR(IF(AF65=Controles!$N$7,(($S$65-($S$65*AB65))),IF(AF65=Controles!$N$5,$S$65,""))," ")</f>
        <v/>
      </c>
      <c r="AI65" s="178" t="str">
        <f>IFERROR(IF(AG65="","",IF(AG65&lt;=20,"20",IF(AG65&lt;=40,"40",IF(AG65&lt;=60,"60",IF(AG65&lt;=80,"80","100"))))),"")</f>
        <v/>
      </c>
      <c r="AJ65" s="178" t="str">
        <f>IFERROR(IF(AH65="","",IF(AH65&lt;=20,"20",IF(AH65&lt;=40,"40",IF(AH65&lt;=60,"60",IF(AH65&lt;=80,"80","100"))))),"")</f>
        <v/>
      </c>
      <c r="AK65" s="179" t="str">
        <f>IFERROR(VALUE((AI65&amp;""&amp;AJ65))," ")</f>
        <v xml:space="preserve"> </v>
      </c>
      <c r="AL65" s="180" t="str">
        <f>IFERROR(VLOOKUP(AK65,'Matriz Calificación'!$C$54:$F$78,2,FALSE),"")</f>
        <v/>
      </c>
      <c r="AM65" s="181" t="str">
        <f>IFERROR(VLOOKUP(AL65,'Matriz Calificación'!$D$54:$I$78,4,FALSE)," ")</f>
        <v xml:space="preserve"> </v>
      </c>
      <c r="AN65" s="288" t="e" cm="1" vm="1">
        <f t="array" aca="1" ref="AN65" ca="1">INDEX(AK65:AK73,COUNT(AK65:AK73))</f>
        <v>#VALUE!</v>
      </c>
      <c r="AO65" s="288" t="str">
        <f ca="1">IFERROR(VLOOKUP(AN65,'Matriz Calificación'!$C$54:$F$78,2,FALSE),"")</f>
        <v/>
      </c>
      <c r="AP65" s="292" t="str">
        <f ca="1">IFERROR(VLOOKUP(AO65,'Matriz Calificación'!$D$54:$I$78,4,FALSE)," ")</f>
        <v xml:space="preserve"> </v>
      </c>
      <c r="AQ65" s="329" t="str">
        <f ca="1">IFERROR(VLOOKUP(AO65,'Matriz Calificación'!$D$54:$I$78,5,FALSE)," ")</f>
        <v xml:space="preserve"> </v>
      </c>
      <c r="AR65" s="66"/>
      <c r="AS65" s="167"/>
      <c r="AT65" s="167"/>
      <c r="AU65" s="167"/>
      <c r="AV65" s="66"/>
      <c r="AW65" s="167"/>
      <c r="AX65" s="169"/>
      <c r="AY65" s="169"/>
      <c r="AZ65" s="259"/>
      <c r="BA65" s="250"/>
      <c r="BB65" s="169"/>
      <c r="BC65" s="250"/>
    </row>
    <row r="66" spans="2:55" s="170" customFormat="1" ht="21" hidden="1" customHeight="1" x14ac:dyDescent="0.25">
      <c r="B66" s="264"/>
      <c r="C66" s="267"/>
      <c r="D66" s="258"/>
      <c r="E66" s="259"/>
      <c r="F66" s="255"/>
      <c r="G66" s="258"/>
      <c r="H66" s="250"/>
      <c r="I66" s="252"/>
      <c r="J66" s="254"/>
      <c r="K66" s="182"/>
      <c r="L66" s="261"/>
      <c r="M66" s="262"/>
      <c r="N66" s="261"/>
      <c r="O66" s="256"/>
      <c r="P66" s="292"/>
      <c r="Q66" s="261"/>
      <c r="R66" s="330"/>
      <c r="S66" s="330"/>
      <c r="T66" s="330"/>
      <c r="U66" s="328"/>
      <c r="V66" s="292"/>
      <c r="W66" s="149"/>
      <c r="X66" s="166"/>
      <c r="Y66" s="175" t="str">
        <f>IF(X66=Controles!$D$5,Controles!$E$5,IF(X66=Controles!$D$6,Controles!$E$6,IF(X66=Controles!$D$7,Controles!$E$7," ")))</f>
        <v xml:space="preserve"> </v>
      </c>
      <c r="Z66" s="166"/>
      <c r="AA66" s="65" t="str">
        <f>IF(Z66=Controles!$D$8,Controles!$E$8,IF(Z66=Controles!$D$9,Controles!$E$9," "))</f>
        <v xml:space="preserve"> </v>
      </c>
      <c r="AB66" s="65" t="str">
        <f t="shared" si="0"/>
        <v/>
      </c>
      <c r="AC66" s="166"/>
      <c r="AD66" s="166"/>
      <c r="AE66" s="166"/>
      <c r="AF66" s="97" t="str">
        <f>+IF(X66=Controles!$D$5,Controles!$N$5,IF(X66=Controles!$D$6,Controles!$N$6,IF(X66=Controles!$D$7,Controles!$N$7," ")))</f>
        <v xml:space="preserve"> </v>
      </c>
      <c r="AG66" s="138" t="str">
        <f>IFERROR(IF(AND(AF65=Controles!$N$5,AF66=Controles!$N$5),(AG65-(+AG65*AB66)),IF(AF66=Controles!$N$5,(R65-(+R65*AB66)),IF(AF66=Controles!$N$7,AG65,""))),"")</f>
        <v/>
      </c>
      <c r="AH66" s="138" t="str">
        <f>IFERROR(IF(AND(AF65=Controles!$N$7,AF66=Controles!$N$7),(AH65-(+AH65*AB66)),IF(AF66=Controles!$N$7,($S$65-(+$S$65*AB66)),IF(AF66=Controles!$N$5,AH65,""))),"")</f>
        <v/>
      </c>
      <c r="AI66" s="178" t="str">
        <f t="shared" ref="AI66:AI73" si="30">IFERROR(IF(AG66="","",IF(AG66&lt;=20,"20",IF(AG66&lt;=40,"40",IF(AG66&lt;=60,"60",IF(AG66&lt;=80,"80","100"))))),"")</f>
        <v/>
      </c>
      <c r="AJ66" s="178" t="str">
        <f t="shared" ref="AJ66:AJ73" si="31">IFERROR(IF(AH66="","",IF(AH66&lt;=20,"20",IF(AH66&lt;=40,"40",IF(AH66&lt;=60,"60",IF(AH66&lt;=80,"80","100"))))),"")</f>
        <v/>
      </c>
      <c r="AK66" s="179" t="str">
        <f t="shared" ref="AK66:AK73" si="32">IFERROR(VALUE((AI66&amp;""&amp;AJ66))," ")</f>
        <v xml:space="preserve"> </v>
      </c>
      <c r="AL66" s="180" t="str">
        <f>IFERROR(VLOOKUP(AK66,'Matriz Calificación'!$C$54:$F$78,2,FALSE),"")</f>
        <v/>
      </c>
      <c r="AM66" s="181" t="str">
        <f>IFERROR(VLOOKUP(AL66,'Matriz Calificación'!$D$54:$I$78,4,FALSE)," ")</f>
        <v xml:space="preserve"> </v>
      </c>
      <c r="AN66" s="289"/>
      <c r="AO66" s="289"/>
      <c r="AP66" s="292"/>
      <c r="AQ66" s="329"/>
      <c r="AR66" s="66"/>
      <c r="AS66" s="167"/>
      <c r="AT66" s="167"/>
      <c r="AU66" s="167"/>
      <c r="AV66" s="66"/>
      <c r="AW66" s="167"/>
      <c r="AX66" s="169"/>
      <c r="AY66" s="169"/>
      <c r="AZ66" s="259"/>
      <c r="BA66" s="250"/>
      <c r="BB66" s="169"/>
      <c r="BC66" s="250"/>
    </row>
    <row r="67" spans="2:55" s="170" customFormat="1" ht="21" hidden="1" customHeight="1" x14ac:dyDescent="0.25">
      <c r="B67" s="264"/>
      <c r="C67" s="267"/>
      <c r="D67" s="258"/>
      <c r="E67" s="259"/>
      <c r="F67" s="255"/>
      <c r="G67" s="258"/>
      <c r="H67" s="250"/>
      <c r="I67" s="252"/>
      <c r="J67" s="254"/>
      <c r="K67" s="182"/>
      <c r="L67" s="261"/>
      <c r="M67" s="262"/>
      <c r="N67" s="261"/>
      <c r="O67" s="256"/>
      <c r="P67" s="292"/>
      <c r="Q67" s="261"/>
      <c r="R67" s="330"/>
      <c r="S67" s="330"/>
      <c r="T67" s="330"/>
      <c r="U67" s="328"/>
      <c r="V67" s="292"/>
      <c r="W67" s="149"/>
      <c r="X67" s="166"/>
      <c r="Y67" s="175" t="str">
        <f>IF(X67=Controles!$D$5,Controles!$E$5,IF(X67=Controles!$D$6,Controles!$E$6,IF(X67=Controles!$D$7,Controles!$E$7," ")))</f>
        <v xml:space="preserve"> </v>
      </c>
      <c r="Z67" s="166"/>
      <c r="AA67" s="65" t="str">
        <f>IF(Z67=Controles!$D$8,Controles!$E$8,IF(Z67=Controles!$D$9,Controles!$E$9," "))</f>
        <v xml:space="preserve"> </v>
      </c>
      <c r="AB67" s="65" t="str">
        <f t="shared" si="0"/>
        <v/>
      </c>
      <c r="AC67" s="166"/>
      <c r="AD67" s="166"/>
      <c r="AE67" s="166"/>
      <c r="AF67" s="97" t="str">
        <f>+IF(X67=Controles!$D$5,Controles!$N$5,IF(X67=Controles!$D$6,Controles!$N$6,IF(X67=Controles!$D$7,Controles!$N$7," ")))</f>
        <v xml:space="preserve"> </v>
      </c>
      <c r="AG67" s="138" t="str">
        <f>IFERROR(IF(AND(AF66=Controles!$N$5,AF67=Controles!$N$5),(AG66-(+AG66*AB67)),IF(AND(AF66=Controles!$N$7,AF67=Controles!$N$5),(AG65-(+AG65*AB67)),IF(AF67=Controles!$N$7,AG66,""))),"")</f>
        <v/>
      </c>
      <c r="AH67" s="138" t="str">
        <f>IFERROR(IF(AND(AF66=Controles!$N$7,AF67=Controles!$N$7),(AH66-(+AH66*AB67)),IF(AND(AF66=Controles!$N$5,AF67=Controles!$N$7),(AH65-(+AH65*AB67)),IF(AF67=Controles!$N$5,AH66,""))),"")</f>
        <v/>
      </c>
      <c r="AI67" s="178" t="str">
        <f t="shared" si="30"/>
        <v/>
      </c>
      <c r="AJ67" s="178" t="str">
        <f t="shared" si="31"/>
        <v/>
      </c>
      <c r="AK67" s="179" t="str">
        <f t="shared" si="32"/>
        <v xml:space="preserve"> </v>
      </c>
      <c r="AL67" s="180" t="str">
        <f>IFERROR(VLOOKUP(AK67,'Matriz Calificación'!$C$54:$F$78,2,FALSE),"")</f>
        <v/>
      </c>
      <c r="AM67" s="181" t="str">
        <f>IFERROR(VLOOKUP(AL67,'Matriz Calificación'!$D$54:$I$78,4,FALSE)," ")</f>
        <v xml:space="preserve"> </v>
      </c>
      <c r="AN67" s="289"/>
      <c r="AO67" s="289"/>
      <c r="AP67" s="292"/>
      <c r="AQ67" s="329"/>
      <c r="AR67" s="66"/>
      <c r="AS67" s="167"/>
      <c r="AT67" s="167"/>
      <c r="AU67" s="167"/>
      <c r="AV67" s="66"/>
      <c r="AW67" s="167"/>
      <c r="AX67" s="169"/>
      <c r="AY67" s="169"/>
      <c r="AZ67" s="259"/>
      <c r="BA67" s="250"/>
      <c r="BB67" s="169"/>
      <c r="BC67" s="250"/>
    </row>
    <row r="68" spans="2:55" s="170" customFormat="1" ht="21" hidden="1" customHeight="1" x14ac:dyDescent="0.25">
      <c r="B68" s="264"/>
      <c r="C68" s="267"/>
      <c r="D68" s="258"/>
      <c r="E68" s="259"/>
      <c r="F68" s="255"/>
      <c r="G68" s="258"/>
      <c r="H68" s="250"/>
      <c r="I68" s="252"/>
      <c r="J68" s="254"/>
      <c r="K68" s="182"/>
      <c r="L68" s="261"/>
      <c r="M68" s="262"/>
      <c r="N68" s="261"/>
      <c r="O68" s="256"/>
      <c r="P68" s="292"/>
      <c r="Q68" s="261"/>
      <c r="R68" s="330"/>
      <c r="S68" s="330"/>
      <c r="T68" s="330"/>
      <c r="U68" s="328"/>
      <c r="V68" s="292"/>
      <c r="W68" s="149"/>
      <c r="X68" s="166"/>
      <c r="Y68" s="175" t="str">
        <f>IF(X68=Controles!$D$5,Controles!$E$5,IF(X68=Controles!$D$6,Controles!$E$6,IF(X68=Controles!$D$7,Controles!$E$7," ")))</f>
        <v xml:space="preserve"> </v>
      </c>
      <c r="Z68" s="166"/>
      <c r="AA68" s="65" t="str">
        <f>IF(Z68=Controles!$D$8,Controles!$E$8,IF(Z68=Controles!$D$9,Controles!$E$9," "))</f>
        <v xml:space="preserve"> </v>
      </c>
      <c r="AB68" s="65" t="str">
        <f t="shared" si="0"/>
        <v/>
      </c>
      <c r="AC68" s="166"/>
      <c r="AD68" s="166"/>
      <c r="AE68" s="166"/>
      <c r="AF68" s="97" t="str">
        <f>+IF(X68=Controles!$D$5,Controles!$N$5,IF(X68=Controles!$D$6,Controles!$N$6,IF(X68=Controles!$D$7,Controles!$N$7," ")))</f>
        <v xml:space="preserve"> </v>
      </c>
      <c r="AG68" s="138" t="str">
        <f>IFERROR(IF(AND(AF67=Controles!$N$5,AF68=Controles!$N$5),(AG67-(+AG67*AB68)),IF(AND(AF67=Controles!$N$7,AF68=Controles!$N$5),(AG66-(+AG66*AB68)),IF(AF68=Controles!$N$7,AG67,""))),"")</f>
        <v/>
      </c>
      <c r="AH68" s="138" t="str">
        <f>IFERROR(IF(AND(AF67=Controles!$N$7,AF68=Controles!$N$7),(AH67-(+AH67*AB68)),IF(AND(AF67=Controles!$N$5,AF68=Controles!$N$7),(AH66-(+AH66*AB68)),IF(AF68=Controles!$N$5,AH67,""))),"")</f>
        <v/>
      </c>
      <c r="AI68" s="178" t="str">
        <f t="shared" si="30"/>
        <v/>
      </c>
      <c r="AJ68" s="178" t="str">
        <f t="shared" si="31"/>
        <v/>
      </c>
      <c r="AK68" s="179" t="str">
        <f t="shared" si="32"/>
        <v xml:space="preserve"> </v>
      </c>
      <c r="AL68" s="180" t="str">
        <f>IFERROR(VLOOKUP(AK68,'Matriz Calificación'!$C$54:$F$78,2,FALSE),"")</f>
        <v/>
      </c>
      <c r="AM68" s="181" t="str">
        <f>IFERROR(VLOOKUP(AL68,'Matriz Calificación'!$D$54:$I$78,4,FALSE)," ")</f>
        <v xml:space="preserve"> </v>
      </c>
      <c r="AN68" s="289"/>
      <c r="AO68" s="289"/>
      <c r="AP68" s="292"/>
      <c r="AQ68" s="329"/>
      <c r="AR68" s="66"/>
      <c r="AS68" s="167"/>
      <c r="AT68" s="167"/>
      <c r="AU68" s="167"/>
      <c r="AV68" s="66"/>
      <c r="AW68" s="167"/>
      <c r="AX68" s="169"/>
      <c r="AY68" s="169"/>
      <c r="AZ68" s="259"/>
      <c r="BA68" s="250"/>
      <c r="BB68" s="169"/>
      <c r="BC68" s="250"/>
    </row>
    <row r="69" spans="2:55" s="170" customFormat="1" ht="21" hidden="1" customHeight="1" x14ac:dyDescent="0.25">
      <c r="B69" s="264"/>
      <c r="C69" s="267"/>
      <c r="D69" s="258"/>
      <c r="E69" s="259"/>
      <c r="F69" s="255"/>
      <c r="G69" s="258"/>
      <c r="H69" s="250"/>
      <c r="I69" s="252"/>
      <c r="J69" s="254"/>
      <c r="K69" s="182"/>
      <c r="L69" s="261"/>
      <c r="M69" s="262"/>
      <c r="N69" s="261"/>
      <c r="O69" s="256"/>
      <c r="P69" s="292"/>
      <c r="Q69" s="261"/>
      <c r="R69" s="330"/>
      <c r="S69" s="330"/>
      <c r="T69" s="330"/>
      <c r="U69" s="328"/>
      <c r="V69" s="292"/>
      <c r="W69" s="149"/>
      <c r="X69" s="166"/>
      <c r="Y69" s="175" t="str">
        <f>IF(X69=Controles!$D$5,Controles!$E$5,IF(X69=Controles!$D$6,Controles!$E$6,IF(X69=Controles!$D$7,Controles!$E$7," ")))</f>
        <v xml:space="preserve"> </v>
      </c>
      <c r="Z69" s="166"/>
      <c r="AA69" s="65" t="str">
        <f>IF(Z69=Controles!$D$8,Controles!$E$8,IF(Z69=Controles!$D$9,Controles!$E$9," "))</f>
        <v xml:space="preserve"> </v>
      </c>
      <c r="AB69" s="65" t="str">
        <f t="shared" si="0"/>
        <v/>
      </c>
      <c r="AC69" s="166"/>
      <c r="AD69" s="166"/>
      <c r="AE69" s="166"/>
      <c r="AF69" s="97" t="str">
        <f>+IF(X69=Controles!$D$5,Controles!$N$5,IF(X69=Controles!$D$6,Controles!$N$6,IF(X69=Controles!$D$7,Controles!$N$7," ")))</f>
        <v xml:space="preserve"> </v>
      </c>
      <c r="AG69" s="138" t="str">
        <f>IFERROR(IF(AND(AF68=Controles!$N$5,AF69=Controles!$N$5),(AG68-(+AG68*AB69)),IF(AND(AF68=Controles!$N$7,AF69=Controles!$N$5),(AG67-(+AG67*AB69)),IF(AF69=Controles!$N$7,AG68,""))),"")</f>
        <v/>
      </c>
      <c r="AH69" s="138" t="str">
        <f>IFERROR(IF(AND(AF68=Controles!$N$7,AF69=Controles!$N$7),(AH68-(+AH68*AB69)),IF(AND(AF68=Controles!$N$5,AF69=Controles!$N$7),(AH67-(+AH67*AB69)),IF(AF69=Controles!$N$5,AH68,""))),"")</f>
        <v/>
      </c>
      <c r="AI69" s="178" t="str">
        <f t="shared" si="30"/>
        <v/>
      </c>
      <c r="AJ69" s="178" t="str">
        <f t="shared" si="31"/>
        <v/>
      </c>
      <c r="AK69" s="179" t="str">
        <f t="shared" si="32"/>
        <v xml:space="preserve"> </v>
      </c>
      <c r="AL69" s="180" t="str">
        <f>IFERROR(VLOOKUP(AK69,'Matriz Calificación'!$C$54:$F$78,2,FALSE),"")</f>
        <v/>
      </c>
      <c r="AM69" s="181" t="str">
        <f>IFERROR(VLOOKUP(AL69,'Matriz Calificación'!$D$54:$I$78,4,FALSE)," ")</f>
        <v xml:space="preserve"> </v>
      </c>
      <c r="AN69" s="289"/>
      <c r="AO69" s="289"/>
      <c r="AP69" s="292"/>
      <c r="AQ69" s="329"/>
      <c r="AR69" s="66"/>
      <c r="AS69" s="167"/>
      <c r="AT69" s="167"/>
      <c r="AU69" s="167"/>
      <c r="AV69" s="66"/>
      <c r="AW69" s="167"/>
      <c r="AX69" s="169"/>
      <c r="AY69" s="169"/>
      <c r="AZ69" s="259"/>
      <c r="BA69" s="250"/>
      <c r="BB69" s="169"/>
      <c r="BC69" s="250"/>
    </row>
    <row r="70" spans="2:55" s="170" customFormat="1" ht="21" hidden="1" customHeight="1" x14ac:dyDescent="0.25">
      <c r="B70" s="264"/>
      <c r="C70" s="267"/>
      <c r="D70" s="258"/>
      <c r="E70" s="259"/>
      <c r="F70" s="255"/>
      <c r="G70" s="258"/>
      <c r="H70" s="250"/>
      <c r="I70" s="252"/>
      <c r="J70" s="254"/>
      <c r="K70" s="182"/>
      <c r="L70" s="261"/>
      <c r="M70" s="262"/>
      <c r="N70" s="261"/>
      <c r="O70" s="256"/>
      <c r="P70" s="292"/>
      <c r="Q70" s="261"/>
      <c r="R70" s="330"/>
      <c r="S70" s="330"/>
      <c r="T70" s="330"/>
      <c r="U70" s="328"/>
      <c r="V70" s="292"/>
      <c r="W70" s="149"/>
      <c r="X70" s="166"/>
      <c r="Y70" s="175" t="str">
        <f>IF(X70=Controles!$D$5,Controles!$E$5,IF(X70=Controles!$D$6,Controles!$E$6,IF(X70=Controles!$D$7,Controles!$E$7," ")))</f>
        <v xml:space="preserve"> </v>
      </c>
      <c r="Z70" s="166"/>
      <c r="AA70" s="65" t="str">
        <f>IF(Z70=Controles!$D$8,Controles!$E$8,IF(Z70=Controles!$D$9,Controles!$E$9," "))</f>
        <v xml:space="preserve"> </v>
      </c>
      <c r="AB70" s="65" t="str">
        <f t="shared" si="0"/>
        <v/>
      </c>
      <c r="AC70" s="166"/>
      <c r="AD70" s="166"/>
      <c r="AE70" s="166"/>
      <c r="AF70" s="97" t="str">
        <f>+IF(X70=Controles!$D$5,Controles!$N$5,IF(X70=Controles!$D$6,Controles!$N$6,IF(X70=Controles!$D$7,Controles!$N$7," ")))</f>
        <v xml:space="preserve"> </v>
      </c>
      <c r="AG70" s="138" t="str">
        <f>IFERROR(IF(AND(AF69=Controles!$N$5,AF70=Controles!$N$5),(AG69-(+AG69*AB70)),IF(AND(AF69=Controles!$N$7,AF70=Controles!$N$5),(AG68-(+AG68*AB70)),IF(AF70=Controles!$N$7,AG69,""))),"")</f>
        <v/>
      </c>
      <c r="AH70" s="138" t="str">
        <f>IFERROR(IF(AND(AF69=Controles!$N$7,AF70=Controles!$N$7),(AH69-(+AH69*AB70)),IF(AND(AF69=Controles!$N$5,AF70=Controles!$N$7),(AH68-(+AH68*AB70)),IF(AF70=Controles!$N$5,AH69,""))),"")</f>
        <v/>
      </c>
      <c r="AI70" s="178" t="str">
        <f t="shared" si="30"/>
        <v/>
      </c>
      <c r="AJ70" s="178" t="str">
        <f t="shared" si="31"/>
        <v/>
      </c>
      <c r="AK70" s="179" t="str">
        <f t="shared" si="32"/>
        <v xml:space="preserve"> </v>
      </c>
      <c r="AL70" s="180" t="str">
        <f>IFERROR(VLOOKUP(AK70,'Matriz Calificación'!$C$54:$F$78,2,FALSE),"")</f>
        <v/>
      </c>
      <c r="AM70" s="181" t="str">
        <f>IFERROR(VLOOKUP(AL70,'Matriz Calificación'!$D$54:$I$78,4,FALSE)," ")</f>
        <v xml:space="preserve"> </v>
      </c>
      <c r="AN70" s="289"/>
      <c r="AO70" s="289"/>
      <c r="AP70" s="292"/>
      <c r="AQ70" s="329"/>
      <c r="AR70" s="66"/>
      <c r="AS70" s="167"/>
      <c r="AT70" s="167"/>
      <c r="AU70" s="167"/>
      <c r="AV70" s="66"/>
      <c r="AW70" s="167"/>
      <c r="AX70" s="169"/>
      <c r="AY70" s="169"/>
      <c r="AZ70" s="259"/>
      <c r="BA70" s="250"/>
      <c r="BB70" s="169"/>
      <c r="BC70" s="250"/>
    </row>
    <row r="71" spans="2:55" s="170" customFormat="1" ht="21" hidden="1" customHeight="1" x14ac:dyDescent="0.25">
      <c r="B71" s="264"/>
      <c r="C71" s="267"/>
      <c r="D71" s="258"/>
      <c r="E71" s="259"/>
      <c r="F71" s="255"/>
      <c r="G71" s="258"/>
      <c r="H71" s="250"/>
      <c r="I71" s="252"/>
      <c r="J71" s="254"/>
      <c r="K71" s="182"/>
      <c r="L71" s="261"/>
      <c r="M71" s="262"/>
      <c r="N71" s="261"/>
      <c r="O71" s="256"/>
      <c r="P71" s="292"/>
      <c r="Q71" s="261"/>
      <c r="R71" s="330"/>
      <c r="S71" s="330"/>
      <c r="T71" s="330"/>
      <c r="U71" s="328"/>
      <c r="V71" s="292"/>
      <c r="W71" s="149"/>
      <c r="X71" s="166"/>
      <c r="Y71" s="175" t="str">
        <f>IF(X71=Controles!$D$5,Controles!$E$5,IF(X71=Controles!$D$6,Controles!$E$6,IF(X71=Controles!$D$7,Controles!$E$7," ")))</f>
        <v xml:space="preserve"> </v>
      </c>
      <c r="Z71" s="166"/>
      <c r="AA71" s="65" t="str">
        <f>IF(Z71=Controles!$D$8,Controles!$E$8,IF(Z71=Controles!$D$9,Controles!$E$9," "))</f>
        <v xml:space="preserve"> </v>
      </c>
      <c r="AB71" s="65" t="str">
        <f t="shared" si="0"/>
        <v/>
      </c>
      <c r="AC71" s="166"/>
      <c r="AD71" s="166"/>
      <c r="AE71" s="166"/>
      <c r="AF71" s="97" t="str">
        <f>+IF(X71=Controles!$D$5,Controles!$N$5,IF(X71=Controles!$D$6,Controles!$N$6,IF(X71=Controles!$D$7,Controles!$N$7," ")))</f>
        <v xml:space="preserve"> </v>
      </c>
      <c r="AG71" s="138" t="str">
        <f>IFERROR(IF(AND(AF70=Controles!$N$5,AF71=Controles!$N$5),(AG70-(+AG70*AB71)),IF(AND(AF70=Controles!$N$7,AF71=Controles!$N$5),(AG69-(+AG69*AB71)),IF(AF71=Controles!$N$7,AG70,""))),"")</f>
        <v/>
      </c>
      <c r="AH71" s="138" t="str">
        <f>IFERROR(IF(AND(AF70=Controles!$N$7,AF71=Controles!$N$7),(AH70-(+AH70*AB71)),IF(AND(AF70=Controles!$N$5,AF71=Controles!$N$7),(AH69-(+AH69*AB71)),IF(AF71=Controles!$N$5,AH70,""))),"")</f>
        <v/>
      </c>
      <c r="AI71" s="178" t="str">
        <f t="shared" si="30"/>
        <v/>
      </c>
      <c r="AJ71" s="178" t="str">
        <f t="shared" si="31"/>
        <v/>
      </c>
      <c r="AK71" s="179" t="str">
        <f t="shared" si="32"/>
        <v xml:space="preserve"> </v>
      </c>
      <c r="AL71" s="180" t="str">
        <f>IFERROR(VLOOKUP(AK71,'Matriz Calificación'!$C$54:$F$78,2,FALSE),"")</f>
        <v/>
      </c>
      <c r="AM71" s="181" t="str">
        <f>IFERROR(VLOOKUP(AL71,'Matriz Calificación'!$D$54:$I$78,4,FALSE)," ")</f>
        <v xml:space="preserve"> </v>
      </c>
      <c r="AN71" s="289"/>
      <c r="AO71" s="289"/>
      <c r="AP71" s="292"/>
      <c r="AQ71" s="329"/>
      <c r="AR71" s="66"/>
      <c r="AS71" s="165"/>
      <c r="AT71" s="168"/>
      <c r="AU71" s="168"/>
      <c r="AV71" s="66"/>
      <c r="AW71" s="167"/>
      <c r="AX71" s="169"/>
      <c r="AY71" s="169"/>
      <c r="AZ71" s="259"/>
      <c r="BA71" s="250"/>
      <c r="BB71" s="169"/>
      <c r="BC71" s="250"/>
    </row>
    <row r="72" spans="2:55" s="170" customFormat="1" ht="21" hidden="1" customHeight="1" x14ac:dyDescent="0.25">
      <c r="B72" s="264"/>
      <c r="C72" s="267"/>
      <c r="D72" s="258"/>
      <c r="E72" s="259"/>
      <c r="F72" s="255"/>
      <c r="G72" s="258"/>
      <c r="H72" s="250"/>
      <c r="I72" s="252"/>
      <c r="J72" s="254"/>
      <c r="K72" s="182"/>
      <c r="L72" s="261"/>
      <c r="M72" s="262"/>
      <c r="N72" s="261"/>
      <c r="O72" s="256"/>
      <c r="P72" s="292"/>
      <c r="Q72" s="261"/>
      <c r="R72" s="330"/>
      <c r="S72" s="330"/>
      <c r="T72" s="330"/>
      <c r="U72" s="328"/>
      <c r="V72" s="292"/>
      <c r="W72" s="149"/>
      <c r="X72" s="166"/>
      <c r="Y72" s="175" t="str">
        <f>IF(X72=Controles!$D$5,Controles!$E$5,IF(X72=Controles!$D$6,Controles!$E$6,IF(X72=Controles!$D$7,Controles!$E$7," ")))</f>
        <v xml:space="preserve"> </v>
      </c>
      <c r="Z72" s="166"/>
      <c r="AA72" s="65" t="str">
        <f>IF(Z72=Controles!$D$8,Controles!$E$8,IF(Z72=Controles!$D$9,Controles!$E$9," "))</f>
        <v xml:space="preserve"> </v>
      </c>
      <c r="AB72" s="65" t="str">
        <f t="shared" si="0"/>
        <v/>
      </c>
      <c r="AC72" s="166"/>
      <c r="AD72" s="166"/>
      <c r="AE72" s="166"/>
      <c r="AF72" s="97" t="str">
        <f>+IF(X72=Controles!$D$5,Controles!$N$5,IF(X72=Controles!$D$6,Controles!$N$6,IF(X72=Controles!$D$7,Controles!$N$7," ")))</f>
        <v xml:space="preserve"> </v>
      </c>
      <c r="AG72" s="138" t="str">
        <f>IFERROR(IF(AND(AF71=Controles!$N$5,AF72=Controles!$N$5),(AG71-(+AG71*AB72)),IF(AND(AF71=Controles!$N$7,AF72=Controles!$N$5),(AG70-(+AG70*AB72)),IF(AF72=Controles!$N$7,AG71,""))),"")</f>
        <v/>
      </c>
      <c r="AH72" s="138" t="str">
        <f>IFERROR(IF(AND(AF71=Controles!$N$7,AF72=Controles!$N$7),(AH71-(+AH71*AB72)),IF(AND(AF71=Controles!$N$5,AF72=Controles!$N$7),(AH70-(+AH70*AB72)),IF(AF72=Controles!$N$5,AH71,""))),"")</f>
        <v/>
      </c>
      <c r="AI72" s="178" t="str">
        <f t="shared" si="30"/>
        <v/>
      </c>
      <c r="AJ72" s="178" t="str">
        <f t="shared" si="31"/>
        <v/>
      </c>
      <c r="AK72" s="179" t="str">
        <f t="shared" si="32"/>
        <v xml:space="preserve"> </v>
      </c>
      <c r="AL72" s="180" t="str">
        <f>IFERROR(VLOOKUP(AK72,'Matriz Calificación'!$C$54:$F$78,2,FALSE),"")</f>
        <v/>
      </c>
      <c r="AM72" s="181" t="str">
        <f>IFERROR(VLOOKUP(AL72,'Matriz Calificación'!$D$54:$I$78,4,FALSE)," ")</f>
        <v xml:space="preserve"> </v>
      </c>
      <c r="AN72" s="289"/>
      <c r="AO72" s="289"/>
      <c r="AP72" s="292"/>
      <c r="AQ72" s="329"/>
      <c r="AR72" s="66"/>
      <c r="AS72" s="165"/>
      <c r="AT72" s="168"/>
      <c r="AU72" s="168"/>
      <c r="AV72" s="66"/>
      <c r="AW72" s="167"/>
      <c r="AX72" s="169"/>
      <c r="AY72" s="169"/>
      <c r="AZ72" s="259"/>
      <c r="BA72" s="250"/>
      <c r="BB72" s="169"/>
      <c r="BC72" s="250"/>
    </row>
    <row r="73" spans="2:55" s="170" customFormat="1" ht="21" hidden="1" customHeight="1" x14ac:dyDescent="0.25">
      <c r="B73" s="265"/>
      <c r="C73" s="268"/>
      <c r="D73" s="258"/>
      <c r="E73" s="259"/>
      <c r="F73" s="255"/>
      <c r="G73" s="258"/>
      <c r="H73" s="250"/>
      <c r="I73" s="253"/>
      <c r="J73" s="254"/>
      <c r="K73" s="182"/>
      <c r="L73" s="261"/>
      <c r="M73" s="262"/>
      <c r="N73" s="261"/>
      <c r="O73" s="257"/>
      <c r="P73" s="292"/>
      <c r="Q73" s="261"/>
      <c r="R73" s="330"/>
      <c r="S73" s="330"/>
      <c r="T73" s="330"/>
      <c r="U73" s="328"/>
      <c r="V73" s="292"/>
      <c r="W73" s="149"/>
      <c r="X73" s="166"/>
      <c r="Y73" s="175" t="str">
        <f>IF(X73=Controles!$D$5,Controles!$E$5,IF(X73=Controles!$D$6,Controles!$E$6,IF(X73=Controles!$D$7,Controles!$E$7," ")))</f>
        <v xml:space="preserve"> </v>
      </c>
      <c r="Z73" s="166"/>
      <c r="AA73" s="65" t="str">
        <f>IF(Z73=Controles!$D$8,Controles!$E$8,IF(Z73=Controles!$D$9,Controles!$E$9," "))</f>
        <v xml:space="preserve"> </v>
      </c>
      <c r="AB73" s="65" t="str">
        <f t="shared" si="0"/>
        <v/>
      </c>
      <c r="AC73" s="166"/>
      <c r="AD73" s="166"/>
      <c r="AE73" s="166"/>
      <c r="AF73" s="97" t="str">
        <f>+IF(X73=Controles!$D$5,Controles!$N$5,IF(X73=Controles!$D$6,Controles!$N$6,IF(X73=Controles!$D$7,Controles!$N$7," ")))</f>
        <v xml:space="preserve"> </v>
      </c>
      <c r="AG73" s="138" t="str">
        <f>IFERROR(IF(AND(AF72=Controles!$N$5,AF73=Controles!$N$5),(AG72-(+AG72*AB73)),IF(AND(AF72=Controles!$N$7,AF73=Controles!$N$5),(AG71-(+AG71*AB73)),IF(AF73=Controles!$N$7,AG72,""))),"")</f>
        <v/>
      </c>
      <c r="AH73" s="138" t="str">
        <f>IFERROR(IF(AND(AF72=Controles!$N$7,AF73=Controles!$N$7),(AH72-(+AH72*AB73)),IF(AND(AF72=Controles!$N$5,AF73=Controles!$N$7),(AH71-(+AH71*AB73)),IF(AF73=Controles!$N$5,AH72,""))),"")</f>
        <v/>
      </c>
      <c r="AI73" s="178" t="str">
        <f t="shared" si="30"/>
        <v/>
      </c>
      <c r="AJ73" s="178" t="str">
        <f t="shared" si="31"/>
        <v/>
      </c>
      <c r="AK73" s="179" t="str">
        <f t="shared" si="32"/>
        <v xml:space="preserve"> </v>
      </c>
      <c r="AL73" s="180" t="str">
        <f>IFERROR(VLOOKUP(AK73,'Matriz Calificación'!$C$54:$F$78,2,FALSE),"")</f>
        <v/>
      </c>
      <c r="AM73" s="181" t="str">
        <f>IFERROR(VLOOKUP(AL73,'Matriz Calificación'!$D$54:$I$78,4,FALSE)," ")</f>
        <v xml:space="preserve"> </v>
      </c>
      <c r="AN73" s="290"/>
      <c r="AO73" s="290"/>
      <c r="AP73" s="292"/>
      <c r="AQ73" s="329"/>
      <c r="AR73" s="66"/>
      <c r="AS73" s="165"/>
      <c r="AT73" s="67"/>
      <c r="AU73" s="67"/>
      <c r="AV73" s="66"/>
      <c r="AW73" s="167"/>
      <c r="AX73" s="169"/>
      <c r="AY73" s="169"/>
      <c r="AZ73" s="259"/>
      <c r="BA73" s="250"/>
      <c r="BB73" s="169"/>
      <c r="BC73" s="250"/>
    </row>
    <row r="74" spans="2:55" s="170" customFormat="1" ht="21" hidden="1" customHeight="1" x14ac:dyDescent="0.25">
      <c r="B74" s="263"/>
      <c r="C74" s="266" t="str">
        <f>+IFERROR(VLOOKUP(B74,INF!$A$2:$B$90,2,FALSE)," ")</f>
        <v xml:space="preserve"> </v>
      </c>
      <c r="D74" s="258"/>
      <c r="E74" s="259"/>
      <c r="F74" s="260"/>
      <c r="G74" s="258"/>
      <c r="H74" s="250"/>
      <c r="I74" s="251"/>
      <c r="J74" s="254" t="str">
        <f t="shared" ref="J74" si="33">IF(G74&lt;&gt;"",CONCATENATE("Posibilidad de ",G74," por"," ",H74," debido a"," ",I74),"")</f>
        <v/>
      </c>
      <c r="K74" s="182"/>
      <c r="L74" s="261"/>
      <c r="M74" s="262"/>
      <c r="N74" s="261"/>
      <c r="O74" s="256"/>
      <c r="P74" s="292" t="str">
        <f>IF(O74="","",IF(O74&lt;=2,Probabilidad!$B$8,IF(O74&lt;=11.999,Probabilidad!$B$7,IF(O74&lt;=48,Probabilidad!$B$6,IF(O74&lt;=239.999,Probabilidad!$B$5,IF(O74&gt;=240,Probabilidad!$B$4,""))))))</f>
        <v/>
      </c>
      <c r="Q74" s="261"/>
      <c r="R74" s="330" t="str">
        <f>IFERROR(VLOOKUP(P74,Probabilidad!$B$4:$C$8,2,FALSE),"")</f>
        <v/>
      </c>
      <c r="S74" s="330" t="str">
        <f>IFERROR(VLOOKUP(Q74,Impacto!$B$4:$C$16,2,FALSE),"")</f>
        <v/>
      </c>
      <c r="T74" s="330" t="str">
        <f t="shared" ref="T74" si="34">IFERROR(VALUE((R74&amp;""&amp;S74))," ")</f>
        <v xml:space="preserve"> </v>
      </c>
      <c r="U74" s="328" t="str">
        <f>IFERROR(VLOOKUP(T74,'Matriz Calificación'!$C$54:$D$78,2,FALSE)," ")</f>
        <v xml:space="preserve"> </v>
      </c>
      <c r="V74" s="292" t="str">
        <f>IFERROR(VLOOKUP(T74,'Matriz Calificación'!$C$54:$F$78,3,FALSE)," ")</f>
        <v xml:space="preserve"> </v>
      </c>
      <c r="W74" s="149"/>
      <c r="X74" s="166"/>
      <c r="Y74" s="175" t="str">
        <f>IF(X74=Controles!$D$5,Controles!$E$5,IF(X74=Controles!$D$6,Controles!$E$6,IF(X74=Controles!$D$7,Controles!$E$7," ")))</f>
        <v xml:space="preserve"> </v>
      </c>
      <c r="Z74" s="166"/>
      <c r="AA74" s="65" t="str">
        <f>IF(Z74=Controles!$D$8,Controles!$E$8,IF(Z74=Controles!$D$9,Controles!$E$9," "))</f>
        <v xml:space="preserve"> </v>
      </c>
      <c r="AB74" s="65" t="str">
        <f t="shared" si="0"/>
        <v/>
      </c>
      <c r="AC74" s="166"/>
      <c r="AD74" s="166"/>
      <c r="AE74" s="166"/>
      <c r="AF74" s="97" t="str">
        <f>+IF(X74=Controles!$D$5,Controles!$N$5,IF(X74=Controles!$D$6,Controles!$N$6,IF(X74=Controles!$D$7,Controles!$N$7," ")))</f>
        <v xml:space="preserve"> </v>
      </c>
      <c r="AG74" s="138" t="str">
        <f>IFERROR(IF(AF74=Controles!$N$5,(($R$74-($R$74*AB74))),IF(AF74=Controles!$N$7,$R$74,""))," ")</f>
        <v/>
      </c>
      <c r="AH74" s="138" t="str">
        <f>IFERROR(IF(AF74=Controles!$N$7,(($S$74-($S$74*AB74))),IF(AF74=Controles!$N$5,$S$74,""))," ")</f>
        <v/>
      </c>
      <c r="AI74" s="178" t="str">
        <f>IFERROR(IF(AG74="","",IF(AG74&lt;=20,"20",IF(AG74&lt;=40,"40",IF(AG74&lt;=60,"60",IF(AG74&lt;=80,"80","100"))))),"")</f>
        <v/>
      </c>
      <c r="AJ74" s="178" t="str">
        <f>IFERROR(IF(AH74="","",IF(AH74&lt;=20,"20",IF(AH74&lt;=40,"40",IF(AH74&lt;=60,"60",IF(AH74&lt;=80,"80","100"))))),"")</f>
        <v/>
      </c>
      <c r="AK74" s="179" t="str">
        <f>IFERROR(VALUE((AI74&amp;""&amp;AJ74))," ")</f>
        <v xml:space="preserve"> </v>
      </c>
      <c r="AL74" s="180" t="str">
        <f>IFERROR(VLOOKUP(AK74,'Matriz Calificación'!$C$54:$F$78,2,FALSE),"")</f>
        <v/>
      </c>
      <c r="AM74" s="181" t="str">
        <f>IFERROR(VLOOKUP(AL74,'Matriz Calificación'!$D$54:$I$78,4,FALSE)," ")</f>
        <v xml:space="preserve"> </v>
      </c>
      <c r="AN74" s="288" t="e" cm="1" vm="1">
        <f t="array" aca="1" ref="AN74" ca="1">INDEX(AK74:AK82,COUNT(AK74:AK82))</f>
        <v>#VALUE!</v>
      </c>
      <c r="AO74" s="288" t="str">
        <f ca="1">IFERROR(VLOOKUP(AN74,'Matriz Calificación'!$C$54:$F$78,2,FALSE),"")</f>
        <v/>
      </c>
      <c r="AP74" s="292" t="str">
        <f ca="1">IFERROR(VLOOKUP(AO74,'Matriz Calificación'!$D$54:$I$78,4,FALSE)," ")</f>
        <v xml:space="preserve"> </v>
      </c>
      <c r="AQ74" s="329" t="str">
        <f ca="1">IFERROR(VLOOKUP(AO74,'Matriz Calificación'!$D$54:$I$78,5,FALSE)," ")</f>
        <v xml:space="preserve"> </v>
      </c>
      <c r="AR74" s="66"/>
      <c r="AS74" s="167"/>
      <c r="AT74" s="167"/>
      <c r="AU74" s="167"/>
      <c r="AV74" s="66"/>
      <c r="AW74" s="167"/>
      <c r="AX74" s="169"/>
      <c r="AY74" s="169"/>
      <c r="AZ74" s="259"/>
      <c r="BA74" s="250"/>
      <c r="BB74" s="169"/>
      <c r="BC74" s="250"/>
    </row>
    <row r="75" spans="2:55" s="170" customFormat="1" ht="21" hidden="1" customHeight="1" x14ac:dyDescent="0.25">
      <c r="B75" s="264"/>
      <c r="C75" s="267"/>
      <c r="D75" s="258"/>
      <c r="E75" s="259"/>
      <c r="F75" s="255"/>
      <c r="G75" s="258"/>
      <c r="H75" s="250"/>
      <c r="I75" s="252"/>
      <c r="J75" s="254"/>
      <c r="K75" s="182"/>
      <c r="L75" s="261"/>
      <c r="M75" s="262"/>
      <c r="N75" s="261"/>
      <c r="O75" s="256"/>
      <c r="P75" s="292"/>
      <c r="Q75" s="261"/>
      <c r="R75" s="330"/>
      <c r="S75" s="330"/>
      <c r="T75" s="330"/>
      <c r="U75" s="328"/>
      <c r="V75" s="292"/>
      <c r="W75" s="149"/>
      <c r="X75" s="166"/>
      <c r="Y75" s="175" t="str">
        <f>IF(X75=Controles!$D$5,Controles!$E$5,IF(X75=Controles!$D$6,Controles!$E$6,IF(X75=Controles!$D$7,Controles!$E$7," ")))</f>
        <v xml:space="preserve"> </v>
      </c>
      <c r="Z75" s="166"/>
      <c r="AA75" s="65" t="str">
        <f>IF(Z75=Controles!$D$8,Controles!$E$8,IF(Z75=Controles!$D$9,Controles!$E$9," "))</f>
        <v xml:space="preserve"> </v>
      </c>
      <c r="AB75" s="65" t="str">
        <f t="shared" si="0"/>
        <v/>
      </c>
      <c r="AC75" s="166"/>
      <c r="AD75" s="166"/>
      <c r="AE75" s="166"/>
      <c r="AF75" s="97" t="str">
        <f>+IF(X75=Controles!$D$5,Controles!$N$5,IF(X75=Controles!$D$6,Controles!$N$6,IF(X75=Controles!$D$7,Controles!$N$7," ")))</f>
        <v xml:space="preserve"> </v>
      </c>
      <c r="AG75" s="138" t="str">
        <f>IFERROR(IF(AND(AF74=Controles!$N$5,AF75=Controles!$N$5),(AG74-(+AG74*AB75)),IF(AF75=Controles!$N$5,(R74-(+R74*AB75)),IF(AF75=Controles!$N$7,AG74,""))),"")</f>
        <v/>
      </c>
      <c r="AH75" s="138" t="str">
        <f>IFERROR(IF(AND(AF74=Controles!$N$7,AF75=Controles!$N$7),(AH74-(+AH74*AB75)),IF(AF75=Controles!$N$7,($S$74-(+$S$74*AB75)),IF(AF75=Controles!$N$5,AH74,""))),"")</f>
        <v/>
      </c>
      <c r="AI75" s="178" t="str">
        <f t="shared" ref="AI75:AI82" si="35">IFERROR(IF(AG75="","",IF(AG75&lt;=20,"20",IF(AG75&lt;=40,"40",IF(AG75&lt;=60,"60",IF(AG75&lt;=80,"80","100"))))),"")</f>
        <v/>
      </c>
      <c r="AJ75" s="178" t="str">
        <f t="shared" ref="AJ75:AJ82" si="36">IFERROR(IF(AH75="","",IF(AH75&lt;=20,"20",IF(AH75&lt;=40,"40",IF(AH75&lt;=60,"60",IF(AH75&lt;=80,"80","100"))))),"")</f>
        <v/>
      </c>
      <c r="AK75" s="179" t="str">
        <f t="shared" ref="AK75:AK82" si="37">IFERROR(VALUE((AI75&amp;""&amp;AJ75))," ")</f>
        <v xml:space="preserve"> </v>
      </c>
      <c r="AL75" s="180" t="str">
        <f>IFERROR(VLOOKUP(AK75,'Matriz Calificación'!$C$54:$F$78,2,FALSE),"")</f>
        <v/>
      </c>
      <c r="AM75" s="181" t="str">
        <f>IFERROR(VLOOKUP(AL75,'Matriz Calificación'!$D$54:$I$78,4,FALSE)," ")</f>
        <v xml:space="preserve"> </v>
      </c>
      <c r="AN75" s="289"/>
      <c r="AO75" s="289"/>
      <c r="AP75" s="292"/>
      <c r="AQ75" s="329"/>
      <c r="AR75" s="66"/>
      <c r="AS75" s="167"/>
      <c r="AT75" s="167"/>
      <c r="AU75" s="167"/>
      <c r="AV75" s="66"/>
      <c r="AW75" s="167"/>
      <c r="AX75" s="169"/>
      <c r="AY75" s="169"/>
      <c r="AZ75" s="259"/>
      <c r="BA75" s="250"/>
      <c r="BB75" s="169"/>
      <c r="BC75" s="250"/>
    </row>
    <row r="76" spans="2:55" s="170" customFormat="1" ht="21" hidden="1" customHeight="1" x14ac:dyDescent="0.25">
      <c r="B76" s="264"/>
      <c r="C76" s="267"/>
      <c r="D76" s="258"/>
      <c r="E76" s="259"/>
      <c r="F76" s="255"/>
      <c r="G76" s="258"/>
      <c r="H76" s="250"/>
      <c r="I76" s="252"/>
      <c r="J76" s="254"/>
      <c r="K76" s="182"/>
      <c r="L76" s="261"/>
      <c r="M76" s="262"/>
      <c r="N76" s="261"/>
      <c r="O76" s="256"/>
      <c r="P76" s="292"/>
      <c r="Q76" s="261"/>
      <c r="R76" s="330"/>
      <c r="S76" s="330"/>
      <c r="T76" s="330"/>
      <c r="U76" s="328"/>
      <c r="V76" s="292"/>
      <c r="W76" s="149"/>
      <c r="X76" s="166"/>
      <c r="Y76" s="175" t="str">
        <f>IF(X76=Controles!$D$5,Controles!$E$5,IF(X76=Controles!$D$6,Controles!$E$6,IF(X76=Controles!$D$7,Controles!$E$7," ")))</f>
        <v xml:space="preserve"> </v>
      </c>
      <c r="Z76" s="166"/>
      <c r="AA76" s="65" t="str">
        <f>IF(Z76=Controles!$D$8,Controles!$E$8,IF(Z76=Controles!$D$9,Controles!$E$9," "))</f>
        <v xml:space="preserve"> </v>
      </c>
      <c r="AB76" s="65" t="str">
        <f t="shared" ref="AB76:AB139" si="38">+IFERROR(Y76+AA76,"")</f>
        <v/>
      </c>
      <c r="AC76" s="166"/>
      <c r="AD76" s="166"/>
      <c r="AE76" s="166"/>
      <c r="AF76" s="97" t="str">
        <f>+IF(X76=Controles!$D$5,Controles!$N$5,IF(X76=Controles!$D$6,Controles!$N$6,IF(X76=Controles!$D$7,Controles!$N$7," ")))</f>
        <v xml:space="preserve"> </v>
      </c>
      <c r="AG76" s="138" t="str">
        <f>IFERROR(IF(AND(AF75=Controles!$N$5,AF76=Controles!$N$5),(AG75-(+AG75*AB76)),IF(AND(AF75=Controles!$N$7,AF76=Controles!$N$5),(AG74-(+AG74*AB76)),IF(AF76=Controles!$N$7,AG75,""))),"")</f>
        <v/>
      </c>
      <c r="AH76" s="138" t="str">
        <f>IFERROR(IF(AND(AF75=Controles!$N$7,AF76=Controles!$N$7),(AH75-(+AH75*AB76)),IF(AND(AF75=Controles!$N$5,AF76=Controles!$N$7),(AH74-(+AH74*AB76)),IF(AF76=Controles!$N$5,AH75,""))),"")</f>
        <v/>
      </c>
      <c r="AI76" s="178" t="str">
        <f t="shared" si="35"/>
        <v/>
      </c>
      <c r="AJ76" s="178" t="str">
        <f t="shared" si="36"/>
        <v/>
      </c>
      <c r="AK76" s="179" t="str">
        <f t="shared" si="37"/>
        <v xml:space="preserve"> </v>
      </c>
      <c r="AL76" s="180" t="str">
        <f>IFERROR(VLOOKUP(AK76,'Matriz Calificación'!$C$54:$F$78,2,FALSE),"")</f>
        <v/>
      </c>
      <c r="AM76" s="181" t="str">
        <f>IFERROR(VLOOKUP(AL76,'Matriz Calificación'!$D$54:$I$78,4,FALSE)," ")</f>
        <v xml:space="preserve"> </v>
      </c>
      <c r="AN76" s="289"/>
      <c r="AO76" s="289"/>
      <c r="AP76" s="292"/>
      <c r="AQ76" s="329"/>
      <c r="AR76" s="66"/>
      <c r="AS76" s="167"/>
      <c r="AT76" s="167"/>
      <c r="AU76" s="167"/>
      <c r="AV76" s="66"/>
      <c r="AW76" s="167"/>
      <c r="AX76" s="169"/>
      <c r="AY76" s="169"/>
      <c r="AZ76" s="259"/>
      <c r="BA76" s="250"/>
      <c r="BB76" s="169"/>
      <c r="BC76" s="250"/>
    </row>
    <row r="77" spans="2:55" s="170" customFormat="1" ht="21" hidden="1" customHeight="1" x14ac:dyDescent="0.25">
      <c r="B77" s="264"/>
      <c r="C77" s="267"/>
      <c r="D77" s="258"/>
      <c r="E77" s="259"/>
      <c r="F77" s="255"/>
      <c r="G77" s="258"/>
      <c r="H77" s="250"/>
      <c r="I77" s="252"/>
      <c r="J77" s="254"/>
      <c r="K77" s="182"/>
      <c r="L77" s="261"/>
      <c r="M77" s="262"/>
      <c r="N77" s="261"/>
      <c r="O77" s="256"/>
      <c r="P77" s="292"/>
      <c r="Q77" s="261"/>
      <c r="R77" s="330"/>
      <c r="S77" s="330"/>
      <c r="T77" s="330"/>
      <c r="U77" s="328"/>
      <c r="V77" s="292"/>
      <c r="W77" s="149"/>
      <c r="X77" s="166"/>
      <c r="Y77" s="175" t="str">
        <f>IF(X77=Controles!$D$5,Controles!$E$5,IF(X77=Controles!$D$6,Controles!$E$6,IF(X77=Controles!$D$7,Controles!$E$7," ")))</f>
        <v xml:space="preserve"> </v>
      </c>
      <c r="Z77" s="166"/>
      <c r="AA77" s="65" t="str">
        <f>IF(Z77=Controles!$D$8,Controles!$E$8,IF(Z77=Controles!$D$9,Controles!$E$9," "))</f>
        <v xml:space="preserve"> </v>
      </c>
      <c r="AB77" s="65" t="str">
        <f t="shared" si="38"/>
        <v/>
      </c>
      <c r="AC77" s="166"/>
      <c r="AD77" s="166"/>
      <c r="AE77" s="166"/>
      <c r="AF77" s="97" t="str">
        <f>+IF(X77=Controles!$D$5,Controles!$N$5,IF(X77=Controles!$D$6,Controles!$N$6,IF(X77=Controles!$D$7,Controles!$N$7," ")))</f>
        <v xml:space="preserve"> </v>
      </c>
      <c r="AG77" s="138" t="str">
        <f>IFERROR(IF(AND(AF76=Controles!$N$5,AF77=Controles!$N$5),(AG76-(+AG76*AB77)),IF(AND(AF76=Controles!$N$7,AF77=Controles!$N$5),(AG75-(+AG75*AB77)),IF(AF77=Controles!$N$7,AG76,""))),"")</f>
        <v/>
      </c>
      <c r="AH77" s="138" t="str">
        <f>IFERROR(IF(AND(AF76=Controles!$N$7,AF77=Controles!$N$7),(AH76-(+AH76*AB77)),IF(AND(AF76=Controles!$N$5,AF77=Controles!$N$7),(AH75-(+AH75*AB77)),IF(AF77=Controles!$N$5,AH76,""))),"")</f>
        <v/>
      </c>
      <c r="AI77" s="178" t="str">
        <f t="shared" si="35"/>
        <v/>
      </c>
      <c r="AJ77" s="178" t="str">
        <f t="shared" si="36"/>
        <v/>
      </c>
      <c r="AK77" s="179" t="str">
        <f t="shared" si="37"/>
        <v xml:space="preserve"> </v>
      </c>
      <c r="AL77" s="180" t="str">
        <f>IFERROR(VLOOKUP(AK77,'Matriz Calificación'!$C$54:$F$78,2,FALSE),"")</f>
        <v/>
      </c>
      <c r="AM77" s="181" t="str">
        <f>IFERROR(VLOOKUP(AL77,'Matriz Calificación'!$D$54:$I$78,4,FALSE)," ")</f>
        <v xml:space="preserve"> </v>
      </c>
      <c r="AN77" s="289"/>
      <c r="AO77" s="289"/>
      <c r="AP77" s="292"/>
      <c r="AQ77" s="329"/>
      <c r="AR77" s="66"/>
      <c r="AS77" s="167"/>
      <c r="AT77" s="167"/>
      <c r="AU77" s="167"/>
      <c r="AV77" s="66"/>
      <c r="AW77" s="167"/>
      <c r="AX77" s="169"/>
      <c r="AY77" s="169"/>
      <c r="AZ77" s="259"/>
      <c r="BA77" s="250"/>
      <c r="BB77" s="169"/>
      <c r="BC77" s="250"/>
    </row>
    <row r="78" spans="2:55" s="170" customFormat="1" ht="21" hidden="1" customHeight="1" x14ac:dyDescent="0.25">
      <c r="B78" s="264"/>
      <c r="C78" s="267"/>
      <c r="D78" s="258"/>
      <c r="E78" s="259"/>
      <c r="F78" s="255"/>
      <c r="G78" s="258"/>
      <c r="H78" s="250"/>
      <c r="I78" s="252"/>
      <c r="J78" s="254"/>
      <c r="K78" s="182"/>
      <c r="L78" s="261"/>
      <c r="M78" s="262"/>
      <c r="N78" s="261"/>
      <c r="O78" s="256"/>
      <c r="P78" s="292"/>
      <c r="Q78" s="261"/>
      <c r="R78" s="330"/>
      <c r="S78" s="330"/>
      <c r="T78" s="330"/>
      <c r="U78" s="328"/>
      <c r="V78" s="292"/>
      <c r="W78" s="149"/>
      <c r="X78" s="166"/>
      <c r="Y78" s="175" t="str">
        <f>IF(X78=Controles!$D$5,Controles!$E$5,IF(X78=Controles!$D$6,Controles!$E$6,IF(X78=Controles!$D$7,Controles!$E$7," ")))</f>
        <v xml:space="preserve"> </v>
      </c>
      <c r="Z78" s="166"/>
      <c r="AA78" s="65" t="str">
        <f>IF(Z78=Controles!$D$8,Controles!$E$8,IF(Z78=Controles!$D$9,Controles!$E$9," "))</f>
        <v xml:space="preserve"> </v>
      </c>
      <c r="AB78" s="65" t="str">
        <f t="shared" si="38"/>
        <v/>
      </c>
      <c r="AC78" s="166"/>
      <c r="AD78" s="166"/>
      <c r="AE78" s="166"/>
      <c r="AF78" s="97" t="str">
        <f>+IF(X78=Controles!$D$5,Controles!$N$5,IF(X78=Controles!$D$6,Controles!$N$6,IF(X78=Controles!$D$7,Controles!$N$7," ")))</f>
        <v xml:space="preserve"> </v>
      </c>
      <c r="AG78" s="138" t="str">
        <f>IFERROR(IF(AND(AF77=Controles!$N$5,AF78=Controles!$N$5),(AG77-(+AG77*AB78)),IF(AND(AF77=Controles!$N$7,AF78=Controles!$N$5),(AG76-(+AG76*AB78)),IF(AF78=Controles!$N$7,AG77,""))),"")</f>
        <v/>
      </c>
      <c r="AH78" s="138" t="str">
        <f>IFERROR(IF(AND(AF77=Controles!$N$7,AF78=Controles!$N$7),(AH77-(+AH77*AB78)),IF(AND(AF77=Controles!$N$5,AF78=Controles!$N$7),(AH76-(+AH76*AB78)),IF(AF78=Controles!$N$5,AH77,""))),"")</f>
        <v/>
      </c>
      <c r="AI78" s="178" t="str">
        <f t="shared" si="35"/>
        <v/>
      </c>
      <c r="AJ78" s="178" t="str">
        <f t="shared" si="36"/>
        <v/>
      </c>
      <c r="AK78" s="179" t="str">
        <f t="shared" si="37"/>
        <v xml:space="preserve"> </v>
      </c>
      <c r="AL78" s="180" t="str">
        <f>IFERROR(VLOOKUP(AK78,'Matriz Calificación'!$C$54:$F$78,2,FALSE),"")</f>
        <v/>
      </c>
      <c r="AM78" s="181" t="str">
        <f>IFERROR(VLOOKUP(AL78,'Matriz Calificación'!$D$54:$I$78,4,FALSE)," ")</f>
        <v xml:space="preserve"> </v>
      </c>
      <c r="AN78" s="289"/>
      <c r="AO78" s="289"/>
      <c r="AP78" s="292"/>
      <c r="AQ78" s="329"/>
      <c r="AR78" s="66"/>
      <c r="AS78" s="167"/>
      <c r="AT78" s="167"/>
      <c r="AU78" s="167"/>
      <c r="AV78" s="66"/>
      <c r="AW78" s="167"/>
      <c r="AX78" s="169"/>
      <c r="AY78" s="169"/>
      <c r="AZ78" s="259"/>
      <c r="BA78" s="250"/>
      <c r="BB78" s="169"/>
      <c r="BC78" s="250"/>
    </row>
    <row r="79" spans="2:55" s="170" customFormat="1" ht="21" hidden="1" customHeight="1" x14ac:dyDescent="0.25">
      <c r="B79" s="264"/>
      <c r="C79" s="267"/>
      <c r="D79" s="258"/>
      <c r="E79" s="259"/>
      <c r="F79" s="255"/>
      <c r="G79" s="258"/>
      <c r="H79" s="250"/>
      <c r="I79" s="252"/>
      <c r="J79" s="254"/>
      <c r="K79" s="182"/>
      <c r="L79" s="261"/>
      <c r="M79" s="262"/>
      <c r="N79" s="261"/>
      <c r="O79" s="256"/>
      <c r="P79" s="292"/>
      <c r="Q79" s="261"/>
      <c r="R79" s="330"/>
      <c r="S79" s="330"/>
      <c r="T79" s="330"/>
      <c r="U79" s="328"/>
      <c r="V79" s="292"/>
      <c r="W79" s="149"/>
      <c r="X79" s="166"/>
      <c r="Y79" s="175" t="str">
        <f>IF(X79=Controles!$D$5,Controles!$E$5,IF(X79=Controles!$D$6,Controles!$E$6,IF(X79=Controles!$D$7,Controles!$E$7," ")))</f>
        <v xml:space="preserve"> </v>
      </c>
      <c r="Z79" s="166"/>
      <c r="AA79" s="65" t="str">
        <f>IF(Z79=Controles!$D$8,Controles!$E$8,IF(Z79=Controles!$D$9,Controles!$E$9," "))</f>
        <v xml:space="preserve"> </v>
      </c>
      <c r="AB79" s="65" t="str">
        <f t="shared" si="38"/>
        <v/>
      </c>
      <c r="AC79" s="166"/>
      <c r="AD79" s="166"/>
      <c r="AE79" s="166"/>
      <c r="AF79" s="97" t="str">
        <f>+IF(X79=Controles!$D$5,Controles!$N$5,IF(X79=Controles!$D$6,Controles!$N$6,IF(X79=Controles!$D$7,Controles!$N$7," ")))</f>
        <v xml:space="preserve"> </v>
      </c>
      <c r="AG79" s="138" t="str">
        <f>IFERROR(IF(AND(AF78=Controles!$N$5,AF79=Controles!$N$5),(AG78-(+AG78*AB79)),IF(AND(AF78=Controles!$N$7,AF79=Controles!$N$5),(AG77-(+AG77*AB79)),IF(AF79=Controles!$N$7,AG78,""))),"")</f>
        <v/>
      </c>
      <c r="AH79" s="138" t="str">
        <f>IFERROR(IF(AND(AF78=Controles!$N$7,AF79=Controles!$N$7),(AH78-(+AH78*AB79)),IF(AND(AF78=Controles!$N$5,AF79=Controles!$N$7),(AH77-(+AH77*AB79)),IF(AF79=Controles!$N$5,AH78,""))),"")</f>
        <v/>
      </c>
      <c r="AI79" s="178" t="str">
        <f t="shared" si="35"/>
        <v/>
      </c>
      <c r="AJ79" s="178" t="str">
        <f t="shared" si="36"/>
        <v/>
      </c>
      <c r="AK79" s="179" t="str">
        <f t="shared" si="37"/>
        <v xml:space="preserve"> </v>
      </c>
      <c r="AL79" s="180" t="str">
        <f>IFERROR(VLOOKUP(AK79,'Matriz Calificación'!$C$54:$F$78,2,FALSE),"")</f>
        <v/>
      </c>
      <c r="AM79" s="181" t="str">
        <f>IFERROR(VLOOKUP(AL79,'Matriz Calificación'!$D$54:$I$78,4,FALSE)," ")</f>
        <v xml:space="preserve"> </v>
      </c>
      <c r="AN79" s="289"/>
      <c r="AO79" s="289"/>
      <c r="AP79" s="292"/>
      <c r="AQ79" s="329"/>
      <c r="AR79" s="66"/>
      <c r="AS79" s="167"/>
      <c r="AT79" s="167"/>
      <c r="AU79" s="167"/>
      <c r="AV79" s="66"/>
      <c r="AW79" s="167"/>
      <c r="AX79" s="169"/>
      <c r="AY79" s="169"/>
      <c r="AZ79" s="259"/>
      <c r="BA79" s="250"/>
      <c r="BB79" s="169"/>
      <c r="BC79" s="250"/>
    </row>
    <row r="80" spans="2:55" s="170" customFormat="1" ht="21" hidden="1" customHeight="1" x14ac:dyDescent="0.25">
      <c r="B80" s="264"/>
      <c r="C80" s="267"/>
      <c r="D80" s="258"/>
      <c r="E80" s="259"/>
      <c r="F80" s="255"/>
      <c r="G80" s="258"/>
      <c r="H80" s="250"/>
      <c r="I80" s="252"/>
      <c r="J80" s="254"/>
      <c r="K80" s="182"/>
      <c r="L80" s="261"/>
      <c r="M80" s="262"/>
      <c r="N80" s="261"/>
      <c r="O80" s="256"/>
      <c r="P80" s="292"/>
      <c r="Q80" s="261"/>
      <c r="R80" s="330"/>
      <c r="S80" s="330"/>
      <c r="T80" s="330"/>
      <c r="U80" s="328"/>
      <c r="V80" s="292"/>
      <c r="W80" s="149"/>
      <c r="X80" s="166"/>
      <c r="Y80" s="175" t="str">
        <f>IF(X80=Controles!$D$5,Controles!$E$5,IF(X80=Controles!$D$6,Controles!$E$6,IF(X80=Controles!$D$7,Controles!$E$7," ")))</f>
        <v xml:space="preserve"> </v>
      </c>
      <c r="Z80" s="166"/>
      <c r="AA80" s="65" t="str">
        <f>IF(Z80=Controles!$D$8,Controles!$E$8,IF(Z80=Controles!$D$9,Controles!$E$9," "))</f>
        <v xml:space="preserve"> </v>
      </c>
      <c r="AB80" s="65" t="str">
        <f t="shared" si="38"/>
        <v/>
      </c>
      <c r="AC80" s="166"/>
      <c r="AD80" s="166"/>
      <c r="AE80" s="166"/>
      <c r="AF80" s="97" t="str">
        <f>+IF(X80=Controles!$D$5,Controles!$N$5,IF(X80=Controles!$D$6,Controles!$N$6,IF(X80=Controles!$D$7,Controles!$N$7," ")))</f>
        <v xml:space="preserve"> </v>
      </c>
      <c r="AG80" s="138" t="str">
        <f>IFERROR(IF(AND(AF79=Controles!$N$5,AF80=Controles!$N$5),(AG79-(+AG79*AB80)),IF(AND(AF79=Controles!$N$7,AF80=Controles!$N$5),(AG78-(+AG78*AB80)),IF(AF80=Controles!$N$7,AG79,""))),"")</f>
        <v/>
      </c>
      <c r="AH80" s="138" t="str">
        <f>IFERROR(IF(AND(AF79=Controles!$N$7,AF80=Controles!$N$7),(AH79-(+AH79*AB80)),IF(AND(AF79=Controles!$N$5,AF80=Controles!$N$7),(AH78-(+AH78*AB80)),IF(AF80=Controles!$N$5,AH79,""))),"")</f>
        <v/>
      </c>
      <c r="AI80" s="178" t="str">
        <f t="shared" si="35"/>
        <v/>
      </c>
      <c r="AJ80" s="178" t="str">
        <f t="shared" si="36"/>
        <v/>
      </c>
      <c r="AK80" s="179" t="str">
        <f t="shared" si="37"/>
        <v xml:space="preserve"> </v>
      </c>
      <c r="AL80" s="180" t="str">
        <f>IFERROR(VLOOKUP(AK80,'Matriz Calificación'!$C$54:$F$78,2,FALSE),"")</f>
        <v/>
      </c>
      <c r="AM80" s="181" t="str">
        <f>IFERROR(VLOOKUP(AL80,'Matriz Calificación'!$D$54:$I$78,4,FALSE)," ")</f>
        <v xml:space="preserve"> </v>
      </c>
      <c r="AN80" s="289"/>
      <c r="AO80" s="289"/>
      <c r="AP80" s="292"/>
      <c r="AQ80" s="329"/>
      <c r="AR80" s="66"/>
      <c r="AS80" s="165"/>
      <c r="AT80" s="168"/>
      <c r="AU80" s="168"/>
      <c r="AV80" s="66"/>
      <c r="AW80" s="167"/>
      <c r="AX80" s="169"/>
      <c r="AY80" s="169"/>
      <c r="AZ80" s="259"/>
      <c r="BA80" s="250"/>
      <c r="BB80" s="169"/>
      <c r="BC80" s="250"/>
    </row>
    <row r="81" spans="2:55" s="170" customFormat="1" ht="21" hidden="1" customHeight="1" x14ac:dyDescent="0.25">
      <c r="B81" s="264"/>
      <c r="C81" s="267"/>
      <c r="D81" s="258"/>
      <c r="E81" s="259"/>
      <c r="F81" s="255"/>
      <c r="G81" s="258"/>
      <c r="H81" s="250"/>
      <c r="I81" s="252"/>
      <c r="J81" s="254"/>
      <c r="K81" s="182"/>
      <c r="L81" s="261"/>
      <c r="M81" s="262"/>
      <c r="N81" s="261"/>
      <c r="O81" s="256"/>
      <c r="P81" s="292"/>
      <c r="Q81" s="261"/>
      <c r="R81" s="330"/>
      <c r="S81" s="330"/>
      <c r="T81" s="330"/>
      <c r="U81" s="328"/>
      <c r="V81" s="292"/>
      <c r="W81" s="149"/>
      <c r="X81" s="166"/>
      <c r="Y81" s="175" t="str">
        <f>IF(X81=Controles!$D$5,Controles!$E$5,IF(X81=Controles!$D$6,Controles!$E$6,IF(X81=Controles!$D$7,Controles!$E$7," ")))</f>
        <v xml:space="preserve"> </v>
      </c>
      <c r="Z81" s="166"/>
      <c r="AA81" s="65" t="str">
        <f>IF(Z81=Controles!$D$8,Controles!$E$8,IF(Z81=Controles!$D$9,Controles!$E$9," "))</f>
        <v xml:space="preserve"> </v>
      </c>
      <c r="AB81" s="65" t="str">
        <f t="shared" si="38"/>
        <v/>
      </c>
      <c r="AC81" s="166"/>
      <c r="AD81" s="166"/>
      <c r="AE81" s="166"/>
      <c r="AF81" s="97" t="str">
        <f>+IF(X81=Controles!$D$5,Controles!$N$5,IF(X81=Controles!$D$6,Controles!$N$6,IF(X81=Controles!$D$7,Controles!$N$7," ")))</f>
        <v xml:space="preserve"> </v>
      </c>
      <c r="AG81" s="138" t="str">
        <f>IFERROR(IF(AND(AF80=Controles!$N$5,AF81=Controles!$N$5),(AG80-(+AG80*AB81)),IF(AND(AF80=Controles!$N$7,AF81=Controles!$N$5),(AG79-(+AG79*AB81)),IF(AF81=Controles!$N$7,AG80,""))),"")</f>
        <v/>
      </c>
      <c r="AH81" s="138" t="str">
        <f>IFERROR(IF(AND(AF80=Controles!$N$7,AF81=Controles!$N$7),(AH80-(+AH80*AB81)),IF(AND(AF80=Controles!$N$5,AF81=Controles!$N$7),(AH79-(+AH79*AB81)),IF(AF81=Controles!$N$5,AH80,""))),"")</f>
        <v/>
      </c>
      <c r="AI81" s="178" t="str">
        <f t="shared" si="35"/>
        <v/>
      </c>
      <c r="AJ81" s="178" t="str">
        <f t="shared" si="36"/>
        <v/>
      </c>
      <c r="AK81" s="179" t="str">
        <f t="shared" si="37"/>
        <v xml:space="preserve"> </v>
      </c>
      <c r="AL81" s="180" t="str">
        <f>IFERROR(VLOOKUP(AK81,'Matriz Calificación'!$C$54:$F$78,2,FALSE),"")</f>
        <v/>
      </c>
      <c r="AM81" s="181" t="str">
        <f>IFERROR(VLOOKUP(AL81,'Matriz Calificación'!$D$54:$I$78,4,FALSE)," ")</f>
        <v xml:space="preserve"> </v>
      </c>
      <c r="AN81" s="289"/>
      <c r="AO81" s="289"/>
      <c r="AP81" s="292"/>
      <c r="AQ81" s="329"/>
      <c r="AR81" s="66"/>
      <c r="AS81" s="165"/>
      <c r="AT81" s="168"/>
      <c r="AU81" s="168"/>
      <c r="AV81" s="66"/>
      <c r="AW81" s="167"/>
      <c r="AX81" s="169"/>
      <c r="AY81" s="169"/>
      <c r="AZ81" s="259"/>
      <c r="BA81" s="250"/>
      <c r="BB81" s="169"/>
      <c r="BC81" s="250"/>
    </row>
    <row r="82" spans="2:55" s="170" customFormat="1" ht="21" hidden="1" customHeight="1" x14ac:dyDescent="0.25">
      <c r="B82" s="265"/>
      <c r="C82" s="268"/>
      <c r="D82" s="258"/>
      <c r="E82" s="259"/>
      <c r="F82" s="255"/>
      <c r="G82" s="258"/>
      <c r="H82" s="250"/>
      <c r="I82" s="253"/>
      <c r="J82" s="254"/>
      <c r="K82" s="182"/>
      <c r="L82" s="261"/>
      <c r="M82" s="262"/>
      <c r="N82" s="261"/>
      <c r="O82" s="257"/>
      <c r="P82" s="292"/>
      <c r="Q82" s="261"/>
      <c r="R82" s="330"/>
      <c r="S82" s="330"/>
      <c r="T82" s="330"/>
      <c r="U82" s="328"/>
      <c r="V82" s="292"/>
      <c r="W82" s="149"/>
      <c r="X82" s="166"/>
      <c r="Y82" s="175" t="str">
        <f>IF(X82=Controles!$D$5,Controles!$E$5,IF(X82=Controles!$D$6,Controles!$E$6,IF(X82=Controles!$D$7,Controles!$E$7," ")))</f>
        <v xml:space="preserve"> </v>
      </c>
      <c r="Z82" s="166"/>
      <c r="AA82" s="65" t="str">
        <f>IF(Z82=Controles!$D$8,Controles!$E$8,IF(Z82=Controles!$D$9,Controles!$E$9," "))</f>
        <v xml:space="preserve"> </v>
      </c>
      <c r="AB82" s="65" t="str">
        <f t="shared" si="38"/>
        <v/>
      </c>
      <c r="AC82" s="166"/>
      <c r="AD82" s="166"/>
      <c r="AE82" s="166"/>
      <c r="AF82" s="97" t="str">
        <f>+IF(X82=Controles!$D$5,Controles!$N$5,IF(X82=Controles!$D$6,Controles!$N$6,IF(X82=Controles!$D$7,Controles!$N$7," ")))</f>
        <v xml:space="preserve"> </v>
      </c>
      <c r="AG82" s="138" t="str">
        <f>IFERROR(IF(AND(AF81=Controles!$N$5,AF82=Controles!$N$5),(AG81-(+AG81*AB82)),IF(AND(AF81=Controles!$N$7,AF82=Controles!$N$5),(AG80-(+AG80*AB82)),IF(AF82=Controles!$N$7,AG81,""))),"")</f>
        <v/>
      </c>
      <c r="AH82" s="138" t="str">
        <f>IFERROR(IF(AND(AF81=Controles!$N$7,AF82=Controles!$N$7),(AH81-(+AH81*AB82)),IF(AND(AF81=Controles!$N$5,AF82=Controles!$N$7),(AH80-(+AH80*AB82)),IF(AF82=Controles!$N$5,AH81,""))),"")</f>
        <v/>
      </c>
      <c r="AI82" s="178" t="str">
        <f t="shared" si="35"/>
        <v/>
      </c>
      <c r="AJ82" s="178" t="str">
        <f t="shared" si="36"/>
        <v/>
      </c>
      <c r="AK82" s="179" t="str">
        <f t="shared" si="37"/>
        <v xml:space="preserve"> </v>
      </c>
      <c r="AL82" s="180" t="str">
        <f>IFERROR(VLOOKUP(AK82,'Matriz Calificación'!$C$54:$F$78,2,FALSE),"")</f>
        <v/>
      </c>
      <c r="AM82" s="181" t="str">
        <f>IFERROR(VLOOKUP(AL82,'Matriz Calificación'!$D$54:$I$78,4,FALSE)," ")</f>
        <v xml:space="preserve"> </v>
      </c>
      <c r="AN82" s="290"/>
      <c r="AO82" s="290"/>
      <c r="AP82" s="292"/>
      <c r="AQ82" s="329"/>
      <c r="AR82" s="66"/>
      <c r="AS82" s="165"/>
      <c r="AT82" s="67"/>
      <c r="AU82" s="67"/>
      <c r="AV82" s="66"/>
      <c r="AW82" s="167"/>
      <c r="AX82" s="169"/>
      <c r="AY82" s="169"/>
      <c r="AZ82" s="259"/>
      <c r="BA82" s="250"/>
      <c r="BB82" s="169"/>
      <c r="BC82" s="250"/>
    </row>
    <row r="83" spans="2:55" s="170" customFormat="1" ht="21" hidden="1" customHeight="1" x14ac:dyDescent="0.25">
      <c r="B83" s="263"/>
      <c r="C83" s="266" t="str">
        <f>+IFERROR(VLOOKUP(B83,INF!$A$2:$B$90,2,FALSE)," ")</f>
        <v xml:space="preserve"> </v>
      </c>
      <c r="D83" s="258"/>
      <c r="E83" s="259"/>
      <c r="F83" s="260"/>
      <c r="G83" s="258"/>
      <c r="H83" s="250"/>
      <c r="I83" s="251"/>
      <c r="J83" s="254" t="str">
        <f t="shared" ref="J83" si="39">IF(G83&lt;&gt;"",CONCATENATE("Posibilidad de ",G83," por"," ",H83," debido a"," ",I83),"")</f>
        <v/>
      </c>
      <c r="K83" s="182"/>
      <c r="L83" s="261"/>
      <c r="M83" s="262"/>
      <c r="N83" s="261"/>
      <c r="O83" s="256"/>
      <c r="P83" s="292" t="str">
        <f>IF(O83="","",IF(O83&lt;=2,Probabilidad!$B$8,IF(O83&lt;=11.999,Probabilidad!$B$7,IF(O83&lt;=48,Probabilidad!$B$6,IF(O83&lt;=239.999,Probabilidad!$B$5,IF(O83&gt;=240,Probabilidad!$B$4,""))))))</f>
        <v/>
      </c>
      <c r="Q83" s="261"/>
      <c r="R83" s="330" t="str">
        <f>IFERROR(VLOOKUP(P83,Probabilidad!$B$4:$C$8,2,FALSE),"")</f>
        <v/>
      </c>
      <c r="S83" s="330" t="str">
        <f>IFERROR(VLOOKUP(Q83,Impacto!$B$4:$C$16,2,FALSE),"")</f>
        <v/>
      </c>
      <c r="T83" s="330" t="str">
        <f t="shared" ref="T83" si="40">IFERROR(VALUE((R83&amp;""&amp;S83))," ")</f>
        <v xml:space="preserve"> </v>
      </c>
      <c r="U83" s="328" t="str">
        <f>IFERROR(VLOOKUP(T83,'Matriz Calificación'!$C$54:$D$78,2,FALSE)," ")</f>
        <v xml:space="preserve"> </v>
      </c>
      <c r="V83" s="292" t="str">
        <f>IFERROR(VLOOKUP(T83,'Matriz Calificación'!$C$54:$F$78,3,FALSE)," ")</f>
        <v xml:space="preserve"> </v>
      </c>
      <c r="W83" s="149"/>
      <c r="X83" s="166"/>
      <c r="Y83" s="175" t="str">
        <f>IF(X83=Controles!$D$5,Controles!$E$5,IF(X83=Controles!$D$6,Controles!$E$6,IF(X83=Controles!$D$7,Controles!$E$7," ")))</f>
        <v xml:space="preserve"> </v>
      </c>
      <c r="Z83" s="166"/>
      <c r="AA83" s="65" t="str">
        <f>IF(Z83=Controles!$D$8,Controles!$E$8,IF(Z83=Controles!$D$9,Controles!$E$9," "))</f>
        <v xml:space="preserve"> </v>
      </c>
      <c r="AB83" s="65" t="str">
        <f t="shared" si="38"/>
        <v/>
      </c>
      <c r="AC83" s="166"/>
      <c r="AD83" s="166"/>
      <c r="AE83" s="166"/>
      <c r="AF83" s="97" t="str">
        <f>+IF(X83=Controles!$D$5,Controles!$N$5,IF(X83=Controles!$D$6,Controles!$N$6,IF(X83=Controles!$D$7,Controles!$N$7," ")))</f>
        <v xml:space="preserve"> </v>
      </c>
      <c r="AG83" s="138" t="str">
        <f>IFERROR(IF(AF83=Controles!$N$5,(($R$83-($R$83*AB83))),IF(AF83=Controles!$N$7,$R$83,""))," ")</f>
        <v/>
      </c>
      <c r="AH83" s="138" t="str">
        <f>IFERROR(IF(AF83=Controles!$N$7,(($S$83-($S$83*AB83))),IF(AF83=Controles!$N$5,$S$83,""))," ")</f>
        <v/>
      </c>
      <c r="AI83" s="178" t="str">
        <f>IFERROR(IF(AG83="","",IF(AG83&lt;=20,"20",IF(AG83&lt;=40,"40",IF(AG83&lt;=60,"60",IF(AG83&lt;=80,"80","100"))))),"")</f>
        <v/>
      </c>
      <c r="AJ83" s="178" t="str">
        <f>IFERROR(IF(AH83="","",IF(AH83&lt;=20,"20",IF(AH83&lt;=40,"40",IF(AH83&lt;=60,"60",IF(AH83&lt;=80,"80","100"))))),"")</f>
        <v/>
      </c>
      <c r="AK83" s="179" t="str">
        <f>IFERROR(VALUE((AI83&amp;""&amp;AJ83))," ")</f>
        <v xml:space="preserve"> </v>
      </c>
      <c r="AL83" s="180" t="str">
        <f>IFERROR(VLOOKUP(AK83,'Matriz Calificación'!$C$54:$F$78,2,FALSE),"")</f>
        <v/>
      </c>
      <c r="AM83" s="181" t="str">
        <f>IFERROR(VLOOKUP(AL83,'Matriz Calificación'!$D$54:$I$78,4,FALSE)," ")</f>
        <v xml:space="preserve"> </v>
      </c>
      <c r="AN83" s="288" t="e" cm="1" vm="1">
        <f t="array" aca="1" ref="AN83" ca="1">INDEX(AK83:AK91,COUNT(AK83:AK91))</f>
        <v>#VALUE!</v>
      </c>
      <c r="AO83" s="288" t="str">
        <f ca="1">IFERROR(VLOOKUP(AN83,'Matriz Calificación'!$C$54:$F$78,2,FALSE),"")</f>
        <v/>
      </c>
      <c r="AP83" s="292" t="str">
        <f ca="1">IFERROR(VLOOKUP(AO83,'Matriz Calificación'!$D$54:$I$78,4,FALSE)," ")</f>
        <v xml:space="preserve"> </v>
      </c>
      <c r="AQ83" s="329" t="str">
        <f ca="1">IFERROR(VLOOKUP(AO83,'Matriz Calificación'!$D$54:$I$78,5,FALSE)," ")</f>
        <v xml:space="preserve"> </v>
      </c>
      <c r="AR83" s="66"/>
      <c r="AS83" s="167"/>
      <c r="AT83" s="167"/>
      <c r="AU83" s="167"/>
      <c r="AV83" s="66"/>
      <c r="AW83" s="167"/>
      <c r="AX83" s="169"/>
      <c r="AY83" s="169"/>
      <c r="AZ83" s="259"/>
      <c r="BA83" s="250"/>
      <c r="BB83" s="169"/>
      <c r="BC83" s="250"/>
    </row>
    <row r="84" spans="2:55" s="170" customFormat="1" ht="21" hidden="1" customHeight="1" x14ac:dyDescent="0.25">
      <c r="B84" s="264"/>
      <c r="C84" s="267"/>
      <c r="D84" s="258"/>
      <c r="E84" s="259"/>
      <c r="F84" s="255"/>
      <c r="G84" s="258"/>
      <c r="H84" s="250"/>
      <c r="I84" s="252"/>
      <c r="J84" s="254"/>
      <c r="K84" s="182"/>
      <c r="L84" s="261"/>
      <c r="M84" s="262"/>
      <c r="N84" s="261"/>
      <c r="O84" s="256"/>
      <c r="P84" s="292"/>
      <c r="Q84" s="261"/>
      <c r="R84" s="330"/>
      <c r="S84" s="330"/>
      <c r="T84" s="330"/>
      <c r="U84" s="328"/>
      <c r="V84" s="292"/>
      <c r="W84" s="149"/>
      <c r="X84" s="166"/>
      <c r="Y84" s="175" t="str">
        <f>IF(X84=Controles!$D$5,Controles!$E$5,IF(X84=Controles!$D$6,Controles!$E$6,IF(X84=Controles!$D$7,Controles!$E$7," ")))</f>
        <v xml:space="preserve"> </v>
      </c>
      <c r="Z84" s="166"/>
      <c r="AA84" s="65" t="str">
        <f>IF(Z84=Controles!$D$8,Controles!$E$8,IF(Z84=Controles!$D$9,Controles!$E$9," "))</f>
        <v xml:space="preserve"> </v>
      </c>
      <c r="AB84" s="65" t="str">
        <f t="shared" si="38"/>
        <v/>
      </c>
      <c r="AC84" s="166"/>
      <c r="AD84" s="166"/>
      <c r="AE84" s="166"/>
      <c r="AF84" s="97" t="str">
        <f>+IF(X84=Controles!$D$5,Controles!$N$5,IF(X84=Controles!$D$6,Controles!$N$6,IF(X84=Controles!$D$7,Controles!$N$7," ")))</f>
        <v xml:space="preserve"> </v>
      </c>
      <c r="AG84" s="138" t="str">
        <f>IFERROR(IF(AND(AF83=Controles!$N$5,AF84=Controles!$N$5),(AG83-(+AG83*AB84)),IF(AF84=Controles!$N$5,(R83-(+R83*AB84)),IF(AF84=Controles!$N$7,AG83,""))),"")</f>
        <v/>
      </c>
      <c r="AH84" s="138" t="str">
        <f>IFERROR(IF(AND(AF83=Controles!$N$7,AF84=Controles!$N$7),(AH83-(+AH83*AB84)),IF(AF84=Controles!$N$7,($S$83-(+$S$83*AB84)),IF(AF84=Controles!$N$5,AH83,""))),"")</f>
        <v/>
      </c>
      <c r="AI84" s="178" t="str">
        <f t="shared" ref="AI84:AI91" si="41">IFERROR(IF(AG84="","",IF(AG84&lt;=20,"20",IF(AG84&lt;=40,"40",IF(AG84&lt;=60,"60",IF(AG84&lt;=80,"80","100"))))),"")</f>
        <v/>
      </c>
      <c r="AJ84" s="178" t="str">
        <f t="shared" ref="AJ84:AJ91" si="42">IFERROR(IF(AH84="","",IF(AH84&lt;=20,"20",IF(AH84&lt;=40,"40",IF(AH84&lt;=60,"60",IF(AH84&lt;=80,"80","100"))))),"")</f>
        <v/>
      </c>
      <c r="AK84" s="179" t="str">
        <f t="shared" ref="AK84:AK91" si="43">IFERROR(VALUE((AI84&amp;""&amp;AJ84))," ")</f>
        <v xml:space="preserve"> </v>
      </c>
      <c r="AL84" s="180" t="str">
        <f>IFERROR(VLOOKUP(AK84,'Matriz Calificación'!$C$54:$F$78,2,FALSE),"")</f>
        <v/>
      </c>
      <c r="AM84" s="181" t="str">
        <f>IFERROR(VLOOKUP(AL84,'Matriz Calificación'!$D$54:$I$78,4,FALSE)," ")</f>
        <v xml:space="preserve"> </v>
      </c>
      <c r="AN84" s="289"/>
      <c r="AO84" s="289"/>
      <c r="AP84" s="292"/>
      <c r="AQ84" s="329"/>
      <c r="AR84" s="66"/>
      <c r="AS84" s="167"/>
      <c r="AT84" s="167"/>
      <c r="AU84" s="167"/>
      <c r="AV84" s="66"/>
      <c r="AW84" s="167"/>
      <c r="AX84" s="169"/>
      <c r="AY84" s="169"/>
      <c r="AZ84" s="259"/>
      <c r="BA84" s="250"/>
      <c r="BB84" s="169"/>
      <c r="BC84" s="250"/>
    </row>
    <row r="85" spans="2:55" s="170" customFormat="1" ht="21" hidden="1" customHeight="1" x14ac:dyDescent="0.25">
      <c r="B85" s="264"/>
      <c r="C85" s="267"/>
      <c r="D85" s="258"/>
      <c r="E85" s="259"/>
      <c r="F85" s="255"/>
      <c r="G85" s="258"/>
      <c r="H85" s="250"/>
      <c r="I85" s="252"/>
      <c r="J85" s="254"/>
      <c r="K85" s="182"/>
      <c r="L85" s="261"/>
      <c r="M85" s="262"/>
      <c r="N85" s="261"/>
      <c r="O85" s="256"/>
      <c r="P85" s="292"/>
      <c r="Q85" s="261"/>
      <c r="R85" s="330"/>
      <c r="S85" s="330"/>
      <c r="T85" s="330"/>
      <c r="U85" s="328"/>
      <c r="V85" s="292"/>
      <c r="W85" s="149"/>
      <c r="X85" s="166"/>
      <c r="Y85" s="175" t="str">
        <f>IF(X85=Controles!$D$5,Controles!$E$5,IF(X85=Controles!$D$6,Controles!$E$6,IF(X85=Controles!$D$7,Controles!$E$7," ")))</f>
        <v xml:space="preserve"> </v>
      </c>
      <c r="Z85" s="166"/>
      <c r="AA85" s="65" t="str">
        <f>IF(Z85=Controles!$D$8,Controles!$E$8,IF(Z85=Controles!$D$9,Controles!$E$9," "))</f>
        <v xml:space="preserve"> </v>
      </c>
      <c r="AB85" s="65" t="str">
        <f t="shared" si="38"/>
        <v/>
      </c>
      <c r="AC85" s="166"/>
      <c r="AD85" s="166"/>
      <c r="AE85" s="166"/>
      <c r="AF85" s="97" t="str">
        <f>+IF(X85=Controles!$D$5,Controles!$N$5,IF(X85=Controles!$D$6,Controles!$N$6,IF(X85=Controles!$D$7,Controles!$N$7," ")))</f>
        <v xml:space="preserve"> </v>
      </c>
      <c r="AG85" s="138" t="str">
        <f>IFERROR(IF(AND(AF84=Controles!$N$5,AF85=Controles!$N$5),(AG84-(+AG84*AB85)),IF(AND(AF84=Controles!$N$7,AF85=Controles!$N$5),(AG83-(+AG83*AB85)),IF(AF85=Controles!$N$7,AG84,""))),"")</f>
        <v/>
      </c>
      <c r="AH85" s="138" t="str">
        <f>IFERROR(IF(AND(AF84=Controles!$N$7,AF85=Controles!$N$7),(AH84-(+AH84*AB85)),IF(AND(AF84=Controles!$N$5,AF85=Controles!$N$7),(AH83-(+AH83*AB85)),IF(AF85=Controles!$N$5,AH84,""))),"")</f>
        <v/>
      </c>
      <c r="AI85" s="178" t="str">
        <f t="shared" si="41"/>
        <v/>
      </c>
      <c r="AJ85" s="178" t="str">
        <f t="shared" si="42"/>
        <v/>
      </c>
      <c r="AK85" s="179" t="str">
        <f t="shared" si="43"/>
        <v xml:space="preserve"> </v>
      </c>
      <c r="AL85" s="180" t="str">
        <f>IFERROR(VLOOKUP(AK85,'Matriz Calificación'!$C$54:$F$78,2,FALSE),"")</f>
        <v/>
      </c>
      <c r="AM85" s="181" t="str">
        <f>IFERROR(VLOOKUP(AL85,'Matriz Calificación'!$D$54:$I$78,4,FALSE)," ")</f>
        <v xml:space="preserve"> </v>
      </c>
      <c r="AN85" s="289"/>
      <c r="AO85" s="289"/>
      <c r="AP85" s="292"/>
      <c r="AQ85" s="329"/>
      <c r="AR85" s="66"/>
      <c r="AS85" s="167"/>
      <c r="AT85" s="167"/>
      <c r="AU85" s="167"/>
      <c r="AV85" s="66"/>
      <c r="AW85" s="167"/>
      <c r="AX85" s="169"/>
      <c r="AY85" s="169"/>
      <c r="AZ85" s="259"/>
      <c r="BA85" s="250"/>
      <c r="BB85" s="169"/>
      <c r="BC85" s="250"/>
    </row>
    <row r="86" spans="2:55" s="170" customFormat="1" ht="21" hidden="1" customHeight="1" x14ac:dyDescent="0.25">
      <c r="B86" s="264"/>
      <c r="C86" s="267"/>
      <c r="D86" s="258"/>
      <c r="E86" s="259"/>
      <c r="F86" s="255"/>
      <c r="G86" s="258"/>
      <c r="H86" s="250"/>
      <c r="I86" s="252"/>
      <c r="J86" s="254"/>
      <c r="K86" s="182"/>
      <c r="L86" s="261"/>
      <c r="M86" s="262"/>
      <c r="N86" s="261"/>
      <c r="O86" s="256"/>
      <c r="P86" s="292"/>
      <c r="Q86" s="261"/>
      <c r="R86" s="330"/>
      <c r="S86" s="330"/>
      <c r="T86" s="330"/>
      <c r="U86" s="328"/>
      <c r="V86" s="292"/>
      <c r="W86" s="149"/>
      <c r="X86" s="166"/>
      <c r="Y86" s="175" t="str">
        <f>IF(X86=Controles!$D$5,Controles!$E$5,IF(X86=Controles!$D$6,Controles!$E$6,IF(X86=Controles!$D$7,Controles!$E$7," ")))</f>
        <v xml:space="preserve"> </v>
      </c>
      <c r="Z86" s="166"/>
      <c r="AA86" s="65" t="str">
        <f>IF(Z86=Controles!$D$8,Controles!$E$8,IF(Z86=Controles!$D$9,Controles!$E$9," "))</f>
        <v xml:space="preserve"> </v>
      </c>
      <c r="AB86" s="65" t="str">
        <f t="shared" si="38"/>
        <v/>
      </c>
      <c r="AC86" s="166"/>
      <c r="AD86" s="166"/>
      <c r="AE86" s="166"/>
      <c r="AF86" s="97" t="str">
        <f>+IF(X86=Controles!$D$5,Controles!$N$5,IF(X86=Controles!$D$6,Controles!$N$6,IF(X86=Controles!$D$7,Controles!$N$7," ")))</f>
        <v xml:space="preserve"> </v>
      </c>
      <c r="AG86" s="138" t="str">
        <f>IFERROR(IF(AND(AF85=Controles!$N$5,AF86=Controles!$N$5),(AG85-(+AG85*AB86)),IF(AND(AF85=Controles!$N$7,AF86=Controles!$N$5),(AG84-(+AG84*AB86)),IF(AF86=Controles!$N$7,AG85,""))),"")</f>
        <v/>
      </c>
      <c r="AH86" s="138" t="str">
        <f>IFERROR(IF(AND(AF85=Controles!$N$7,AF86=Controles!$N$7),(AH85-(+AH85*AB86)),IF(AND(AF85=Controles!$N$5,AF86=Controles!$N$7),(AH84-(+AH84*AB86)),IF(AF86=Controles!$N$5,AH85,""))),"")</f>
        <v/>
      </c>
      <c r="AI86" s="178" t="str">
        <f t="shared" si="41"/>
        <v/>
      </c>
      <c r="AJ86" s="178" t="str">
        <f t="shared" si="42"/>
        <v/>
      </c>
      <c r="AK86" s="179" t="str">
        <f t="shared" si="43"/>
        <v xml:space="preserve"> </v>
      </c>
      <c r="AL86" s="180" t="str">
        <f>IFERROR(VLOOKUP(AK86,'Matriz Calificación'!$C$54:$F$78,2,FALSE),"")</f>
        <v/>
      </c>
      <c r="AM86" s="181" t="str">
        <f>IFERROR(VLOOKUP(AL86,'Matriz Calificación'!$D$54:$I$78,4,FALSE)," ")</f>
        <v xml:space="preserve"> </v>
      </c>
      <c r="AN86" s="289"/>
      <c r="AO86" s="289"/>
      <c r="AP86" s="292"/>
      <c r="AQ86" s="329"/>
      <c r="AR86" s="66"/>
      <c r="AS86" s="167"/>
      <c r="AT86" s="167"/>
      <c r="AU86" s="167"/>
      <c r="AV86" s="66"/>
      <c r="AW86" s="167"/>
      <c r="AX86" s="169"/>
      <c r="AY86" s="169"/>
      <c r="AZ86" s="259"/>
      <c r="BA86" s="250"/>
      <c r="BB86" s="169"/>
      <c r="BC86" s="250"/>
    </row>
    <row r="87" spans="2:55" s="170" customFormat="1" ht="21" hidden="1" customHeight="1" x14ac:dyDescent="0.25">
      <c r="B87" s="264"/>
      <c r="C87" s="267"/>
      <c r="D87" s="258"/>
      <c r="E87" s="259"/>
      <c r="F87" s="255"/>
      <c r="G87" s="258"/>
      <c r="H87" s="250"/>
      <c r="I87" s="252"/>
      <c r="J87" s="254"/>
      <c r="K87" s="182"/>
      <c r="L87" s="261"/>
      <c r="M87" s="262"/>
      <c r="N87" s="261"/>
      <c r="O87" s="256"/>
      <c r="P87" s="292"/>
      <c r="Q87" s="261"/>
      <c r="R87" s="330"/>
      <c r="S87" s="330"/>
      <c r="T87" s="330"/>
      <c r="U87" s="328"/>
      <c r="V87" s="292"/>
      <c r="W87" s="149"/>
      <c r="X87" s="166"/>
      <c r="Y87" s="175" t="str">
        <f>IF(X87=Controles!$D$5,Controles!$E$5,IF(X87=Controles!$D$6,Controles!$E$6,IF(X87=Controles!$D$7,Controles!$E$7," ")))</f>
        <v xml:space="preserve"> </v>
      </c>
      <c r="Z87" s="166"/>
      <c r="AA87" s="65" t="str">
        <f>IF(Z87=Controles!$D$8,Controles!$E$8,IF(Z87=Controles!$D$9,Controles!$E$9," "))</f>
        <v xml:space="preserve"> </v>
      </c>
      <c r="AB87" s="65" t="str">
        <f t="shared" si="38"/>
        <v/>
      </c>
      <c r="AC87" s="166"/>
      <c r="AD87" s="166"/>
      <c r="AE87" s="166"/>
      <c r="AF87" s="97" t="str">
        <f>+IF(X87=Controles!$D$5,Controles!$N$5,IF(X87=Controles!$D$6,Controles!$N$6,IF(X87=Controles!$D$7,Controles!$N$7," ")))</f>
        <v xml:space="preserve"> </v>
      </c>
      <c r="AG87" s="138" t="str">
        <f>IFERROR(IF(AND(AF86=Controles!$N$5,AF87=Controles!$N$5),(AG86-(+AG86*AB87)),IF(AND(AF86=Controles!$N$7,AF87=Controles!$N$5),(AG85-(+AG85*AB87)),IF(AF87=Controles!$N$7,AG86,""))),"")</f>
        <v/>
      </c>
      <c r="AH87" s="138" t="str">
        <f>IFERROR(IF(AND(AF86=Controles!$N$7,AF87=Controles!$N$7),(AH86-(+AH86*AB87)),IF(AND(AF86=Controles!$N$5,AF87=Controles!$N$7),(AH85-(+AH85*AB87)),IF(AF87=Controles!$N$5,AH86,""))),"")</f>
        <v/>
      </c>
      <c r="AI87" s="178" t="str">
        <f t="shared" si="41"/>
        <v/>
      </c>
      <c r="AJ87" s="178" t="str">
        <f t="shared" si="42"/>
        <v/>
      </c>
      <c r="AK87" s="179" t="str">
        <f t="shared" si="43"/>
        <v xml:space="preserve"> </v>
      </c>
      <c r="AL87" s="180" t="str">
        <f>IFERROR(VLOOKUP(AK87,'Matriz Calificación'!$C$54:$F$78,2,FALSE),"")</f>
        <v/>
      </c>
      <c r="AM87" s="181" t="str">
        <f>IFERROR(VLOOKUP(AL87,'Matriz Calificación'!$D$54:$I$78,4,FALSE)," ")</f>
        <v xml:space="preserve"> </v>
      </c>
      <c r="AN87" s="289"/>
      <c r="AO87" s="289"/>
      <c r="AP87" s="292"/>
      <c r="AQ87" s="329"/>
      <c r="AR87" s="66"/>
      <c r="AS87" s="167"/>
      <c r="AT87" s="167"/>
      <c r="AU87" s="167"/>
      <c r="AV87" s="66"/>
      <c r="AW87" s="167"/>
      <c r="AX87" s="169"/>
      <c r="AY87" s="169"/>
      <c r="AZ87" s="259"/>
      <c r="BA87" s="250"/>
      <c r="BB87" s="169"/>
      <c r="BC87" s="250"/>
    </row>
    <row r="88" spans="2:55" s="170" customFormat="1" ht="21" hidden="1" customHeight="1" x14ac:dyDescent="0.25">
      <c r="B88" s="264"/>
      <c r="C88" s="267"/>
      <c r="D88" s="258"/>
      <c r="E88" s="259"/>
      <c r="F88" s="255"/>
      <c r="G88" s="258"/>
      <c r="H88" s="250"/>
      <c r="I88" s="252"/>
      <c r="J88" s="254"/>
      <c r="K88" s="182"/>
      <c r="L88" s="261"/>
      <c r="M88" s="262"/>
      <c r="N88" s="261"/>
      <c r="O88" s="256"/>
      <c r="P88" s="292"/>
      <c r="Q88" s="261"/>
      <c r="R88" s="330"/>
      <c r="S88" s="330"/>
      <c r="T88" s="330"/>
      <c r="U88" s="328"/>
      <c r="V88" s="292"/>
      <c r="W88" s="149"/>
      <c r="X88" s="166"/>
      <c r="Y88" s="175" t="str">
        <f>IF(X88=Controles!$D$5,Controles!$E$5,IF(X88=Controles!$D$6,Controles!$E$6,IF(X88=Controles!$D$7,Controles!$E$7," ")))</f>
        <v xml:space="preserve"> </v>
      </c>
      <c r="Z88" s="166"/>
      <c r="AA88" s="65" t="str">
        <f>IF(Z88=Controles!$D$8,Controles!$E$8,IF(Z88=Controles!$D$9,Controles!$E$9," "))</f>
        <v xml:space="preserve"> </v>
      </c>
      <c r="AB88" s="65" t="str">
        <f t="shared" si="38"/>
        <v/>
      </c>
      <c r="AC88" s="166"/>
      <c r="AD88" s="166"/>
      <c r="AE88" s="166"/>
      <c r="AF88" s="97" t="str">
        <f>+IF(X88=Controles!$D$5,Controles!$N$5,IF(X88=Controles!$D$6,Controles!$N$6,IF(X88=Controles!$D$7,Controles!$N$7," ")))</f>
        <v xml:space="preserve"> </v>
      </c>
      <c r="AG88" s="138" t="str">
        <f>IFERROR(IF(AND(AF87=Controles!$N$5,AF88=Controles!$N$5),(AG87-(+AG87*AB88)),IF(AND(AF87=Controles!$N$7,AF88=Controles!$N$5),(AG86-(+AG86*AB88)),IF(AF88=Controles!$N$7,AG87,""))),"")</f>
        <v/>
      </c>
      <c r="AH88" s="138" t="str">
        <f>IFERROR(IF(AND(AF87=Controles!$N$7,AF88=Controles!$N$7),(AH87-(+AH87*AB88)),IF(AND(AF87=Controles!$N$5,AF88=Controles!$N$7),(AH86-(+AH86*AB88)),IF(AF88=Controles!$N$5,AH87,""))),"")</f>
        <v/>
      </c>
      <c r="AI88" s="178" t="str">
        <f t="shared" si="41"/>
        <v/>
      </c>
      <c r="AJ88" s="178" t="str">
        <f t="shared" si="42"/>
        <v/>
      </c>
      <c r="AK88" s="179" t="str">
        <f t="shared" si="43"/>
        <v xml:space="preserve"> </v>
      </c>
      <c r="AL88" s="180" t="str">
        <f>IFERROR(VLOOKUP(AK88,'Matriz Calificación'!$C$54:$F$78,2,FALSE),"")</f>
        <v/>
      </c>
      <c r="AM88" s="181" t="str">
        <f>IFERROR(VLOOKUP(AL88,'Matriz Calificación'!$D$54:$I$78,4,FALSE)," ")</f>
        <v xml:space="preserve"> </v>
      </c>
      <c r="AN88" s="289"/>
      <c r="AO88" s="289"/>
      <c r="AP88" s="292"/>
      <c r="AQ88" s="329"/>
      <c r="AR88" s="66"/>
      <c r="AS88" s="167"/>
      <c r="AT88" s="167"/>
      <c r="AU88" s="167"/>
      <c r="AV88" s="66"/>
      <c r="AW88" s="167"/>
      <c r="AX88" s="169"/>
      <c r="AY88" s="169"/>
      <c r="AZ88" s="259"/>
      <c r="BA88" s="250"/>
      <c r="BB88" s="169"/>
      <c r="BC88" s="250"/>
    </row>
    <row r="89" spans="2:55" s="170" customFormat="1" ht="21" hidden="1" customHeight="1" x14ac:dyDescent="0.25">
      <c r="B89" s="264"/>
      <c r="C89" s="267"/>
      <c r="D89" s="258"/>
      <c r="E89" s="259"/>
      <c r="F89" s="255"/>
      <c r="G89" s="258"/>
      <c r="H89" s="250"/>
      <c r="I89" s="252"/>
      <c r="J89" s="254"/>
      <c r="K89" s="182"/>
      <c r="L89" s="261"/>
      <c r="M89" s="262"/>
      <c r="N89" s="261"/>
      <c r="O89" s="256"/>
      <c r="P89" s="292"/>
      <c r="Q89" s="261"/>
      <c r="R89" s="330"/>
      <c r="S89" s="330"/>
      <c r="T89" s="330"/>
      <c r="U89" s="328"/>
      <c r="V89" s="292"/>
      <c r="W89" s="149"/>
      <c r="X89" s="166"/>
      <c r="Y89" s="175" t="str">
        <f>IF(X89=Controles!$D$5,Controles!$E$5,IF(X89=Controles!$D$6,Controles!$E$6,IF(X89=Controles!$D$7,Controles!$E$7," ")))</f>
        <v xml:space="preserve"> </v>
      </c>
      <c r="Z89" s="166"/>
      <c r="AA89" s="65" t="str">
        <f>IF(Z89=Controles!$D$8,Controles!$E$8,IF(Z89=Controles!$D$9,Controles!$E$9," "))</f>
        <v xml:space="preserve"> </v>
      </c>
      <c r="AB89" s="65" t="str">
        <f t="shared" si="38"/>
        <v/>
      </c>
      <c r="AC89" s="166"/>
      <c r="AD89" s="166"/>
      <c r="AE89" s="166"/>
      <c r="AF89" s="97" t="str">
        <f>+IF(X89=Controles!$D$5,Controles!$N$5,IF(X89=Controles!$D$6,Controles!$N$6,IF(X89=Controles!$D$7,Controles!$N$7," ")))</f>
        <v xml:space="preserve"> </v>
      </c>
      <c r="AG89" s="138" t="str">
        <f>IFERROR(IF(AND(AF88=Controles!$N$5,AF89=Controles!$N$5),(AG88-(+AG88*AB89)),IF(AND(AF88=Controles!$N$7,AF89=Controles!$N$5),(AG87-(+AG87*AB89)),IF(AF89=Controles!$N$7,AG88,""))),"")</f>
        <v/>
      </c>
      <c r="AH89" s="138" t="str">
        <f>IFERROR(IF(AND(AF88=Controles!$N$7,AF89=Controles!$N$7),(AH88-(+AH88*AB89)),IF(AND(AF88=Controles!$N$5,AF89=Controles!$N$7),(AH87-(+AH87*AB89)),IF(AF89=Controles!$N$5,AH88,""))),"")</f>
        <v/>
      </c>
      <c r="AI89" s="178" t="str">
        <f t="shared" si="41"/>
        <v/>
      </c>
      <c r="AJ89" s="178" t="str">
        <f t="shared" si="42"/>
        <v/>
      </c>
      <c r="AK89" s="179" t="str">
        <f t="shared" si="43"/>
        <v xml:space="preserve"> </v>
      </c>
      <c r="AL89" s="180" t="str">
        <f>IFERROR(VLOOKUP(AK89,'Matriz Calificación'!$C$54:$F$78,2,FALSE),"")</f>
        <v/>
      </c>
      <c r="AM89" s="181" t="str">
        <f>IFERROR(VLOOKUP(AL89,'Matriz Calificación'!$D$54:$I$78,4,FALSE)," ")</f>
        <v xml:space="preserve"> </v>
      </c>
      <c r="AN89" s="289"/>
      <c r="AO89" s="289"/>
      <c r="AP89" s="292"/>
      <c r="AQ89" s="329"/>
      <c r="AR89" s="66"/>
      <c r="AS89" s="165"/>
      <c r="AT89" s="168"/>
      <c r="AU89" s="168"/>
      <c r="AV89" s="66"/>
      <c r="AW89" s="167"/>
      <c r="AX89" s="169"/>
      <c r="AY89" s="169"/>
      <c r="AZ89" s="259"/>
      <c r="BA89" s="250"/>
      <c r="BB89" s="169"/>
      <c r="BC89" s="250"/>
    </row>
    <row r="90" spans="2:55" s="170" customFormat="1" ht="21" hidden="1" customHeight="1" x14ac:dyDescent="0.25">
      <c r="B90" s="264"/>
      <c r="C90" s="267"/>
      <c r="D90" s="258"/>
      <c r="E90" s="259"/>
      <c r="F90" s="255"/>
      <c r="G90" s="258"/>
      <c r="H90" s="250"/>
      <c r="I90" s="252"/>
      <c r="J90" s="254"/>
      <c r="K90" s="182"/>
      <c r="L90" s="261"/>
      <c r="M90" s="262"/>
      <c r="N90" s="261"/>
      <c r="O90" s="256"/>
      <c r="P90" s="292"/>
      <c r="Q90" s="261"/>
      <c r="R90" s="330"/>
      <c r="S90" s="330"/>
      <c r="T90" s="330"/>
      <c r="U90" s="328"/>
      <c r="V90" s="292"/>
      <c r="W90" s="149"/>
      <c r="X90" s="166"/>
      <c r="Y90" s="175" t="str">
        <f>IF(X90=Controles!$D$5,Controles!$E$5,IF(X90=Controles!$D$6,Controles!$E$6,IF(X90=Controles!$D$7,Controles!$E$7," ")))</f>
        <v xml:space="preserve"> </v>
      </c>
      <c r="Z90" s="166"/>
      <c r="AA90" s="65" t="str">
        <f>IF(Z90=Controles!$D$8,Controles!$E$8,IF(Z90=Controles!$D$9,Controles!$E$9," "))</f>
        <v xml:space="preserve"> </v>
      </c>
      <c r="AB90" s="65" t="str">
        <f t="shared" si="38"/>
        <v/>
      </c>
      <c r="AC90" s="166"/>
      <c r="AD90" s="166"/>
      <c r="AE90" s="166"/>
      <c r="AF90" s="97" t="str">
        <f>+IF(X90=Controles!$D$5,Controles!$N$5,IF(X90=Controles!$D$6,Controles!$N$6,IF(X90=Controles!$D$7,Controles!$N$7," ")))</f>
        <v xml:space="preserve"> </v>
      </c>
      <c r="AG90" s="138" t="str">
        <f>IFERROR(IF(AND(AF89=Controles!$N$5,AF90=Controles!$N$5),(AG89-(+AG89*AB90)),IF(AND(AF89=Controles!$N$7,AF90=Controles!$N$5),(AG88-(+AG88*AB90)),IF(AF90=Controles!$N$7,AG89,""))),"")</f>
        <v/>
      </c>
      <c r="AH90" s="138" t="str">
        <f>IFERROR(IF(AND(AF89=Controles!$N$7,AF90=Controles!$N$7),(AH89-(+AH89*AB90)),IF(AND(AF89=Controles!$N$5,AF90=Controles!$N$7),(AH88-(+AH88*AB90)),IF(AF90=Controles!$N$5,AH89,""))),"")</f>
        <v/>
      </c>
      <c r="AI90" s="178" t="str">
        <f t="shared" si="41"/>
        <v/>
      </c>
      <c r="AJ90" s="178" t="str">
        <f t="shared" si="42"/>
        <v/>
      </c>
      <c r="AK90" s="179" t="str">
        <f t="shared" si="43"/>
        <v xml:space="preserve"> </v>
      </c>
      <c r="AL90" s="180" t="str">
        <f>IFERROR(VLOOKUP(AK90,'Matriz Calificación'!$C$54:$F$78,2,FALSE),"")</f>
        <v/>
      </c>
      <c r="AM90" s="181" t="str">
        <f>IFERROR(VLOOKUP(AL90,'Matriz Calificación'!$D$54:$I$78,4,FALSE)," ")</f>
        <v xml:space="preserve"> </v>
      </c>
      <c r="AN90" s="289"/>
      <c r="AO90" s="289"/>
      <c r="AP90" s="292"/>
      <c r="AQ90" s="329"/>
      <c r="AR90" s="66"/>
      <c r="AS90" s="165"/>
      <c r="AT90" s="168"/>
      <c r="AU90" s="168"/>
      <c r="AV90" s="66"/>
      <c r="AW90" s="167"/>
      <c r="AX90" s="169"/>
      <c r="AY90" s="169"/>
      <c r="AZ90" s="259"/>
      <c r="BA90" s="250"/>
      <c r="BB90" s="169"/>
      <c r="BC90" s="250"/>
    </row>
    <row r="91" spans="2:55" s="170" customFormat="1" ht="21" hidden="1" customHeight="1" x14ac:dyDescent="0.25">
      <c r="B91" s="265"/>
      <c r="C91" s="268"/>
      <c r="D91" s="258"/>
      <c r="E91" s="259"/>
      <c r="F91" s="255"/>
      <c r="G91" s="258"/>
      <c r="H91" s="250"/>
      <c r="I91" s="253"/>
      <c r="J91" s="254"/>
      <c r="K91" s="182"/>
      <c r="L91" s="261"/>
      <c r="M91" s="262"/>
      <c r="N91" s="261"/>
      <c r="O91" s="257"/>
      <c r="P91" s="292"/>
      <c r="Q91" s="261"/>
      <c r="R91" s="330"/>
      <c r="S91" s="330"/>
      <c r="T91" s="330"/>
      <c r="U91" s="328"/>
      <c r="V91" s="292"/>
      <c r="W91" s="149"/>
      <c r="X91" s="166"/>
      <c r="Y91" s="175" t="str">
        <f>IF(X91=Controles!$D$5,Controles!$E$5,IF(X91=Controles!$D$6,Controles!$E$6,IF(X91=Controles!$D$7,Controles!$E$7," ")))</f>
        <v xml:space="preserve"> </v>
      </c>
      <c r="Z91" s="166"/>
      <c r="AA91" s="65" t="str">
        <f>IF(Z91=Controles!$D$8,Controles!$E$8,IF(Z91=Controles!$D$9,Controles!$E$9," "))</f>
        <v xml:space="preserve"> </v>
      </c>
      <c r="AB91" s="65" t="str">
        <f t="shared" si="38"/>
        <v/>
      </c>
      <c r="AC91" s="166"/>
      <c r="AD91" s="166"/>
      <c r="AE91" s="166"/>
      <c r="AF91" s="97" t="str">
        <f>+IF(X91=Controles!$D$5,Controles!$N$5,IF(X91=Controles!$D$6,Controles!$N$6,IF(X91=Controles!$D$7,Controles!$N$7," ")))</f>
        <v xml:space="preserve"> </v>
      </c>
      <c r="AG91" s="138" t="str">
        <f>IFERROR(IF(AND(AF90=Controles!$N$5,AF91=Controles!$N$5),(AG90-(+AG90*AB91)),IF(AND(AF90=Controles!$N$7,AF91=Controles!$N$5),(AG89-(+AG89*AB91)),IF(AF91=Controles!$N$7,AG90,""))),"")</f>
        <v/>
      </c>
      <c r="AH91" s="138" t="str">
        <f>IFERROR(IF(AND(AF90=Controles!$N$7,AF91=Controles!$N$7),(AH90-(+AH90*AB91)),IF(AND(AF90=Controles!$N$5,AF91=Controles!$N$7),(AH89-(+AH89*AB91)),IF(AF91=Controles!$N$5,AH90,""))),"")</f>
        <v/>
      </c>
      <c r="AI91" s="178" t="str">
        <f t="shared" si="41"/>
        <v/>
      </c>
      <c r="AJ91" s="178" t="str">
        <f t="shared" si="42"/>
        <v/>
      </c>
      <c r="AK91" s="179" t="str">
        <f t="shared" si="43"/>
        <v xml:space="preserve"> </v>
      </c>
      <c r="AL91" s="180" t="str">
        <f>IFERROR(VLOOKUP(AK91,'Matriz Calificación'!$C$54:$F$78,2,FALSE),"")</f>
        <v/>
      </c>
      <c r="AM91" s="181" t="str">
        <f>IFERROR(VLOOKUP(AL91,'Matriz Calificación'!$D$54:$I$78,4,FALSE)," ")</f>
        <v xml:space="preserve"> </v>
      </c>
      <c r="AN91" s="290"/>
      <c r="AO91" s="290"/>
      <c r="AP91" s="292"/>
      <c r="AQ91" s="329"/>
      <c r="AR91" s="66"/>
      <c r="AS91" s="165"/>
      <c r="AT91" s="67"/>
      <c r="AU91" s="67"/>
      <c r="AV91" s="66"/>
      <c r="AW91" s="167"/>
      <c r="AX91" s="169"/>
      <c r="AY91" s="169"/>
      <c r="AZ91" s="259"/>
      <c r="BA91" s="250"/>
      <c r="BB91" s="169"/>
      <c r="BC91" s="250"/>
    </row>
    <row r="92" spans="2:55" s="170" customFormat="1" ht="21" hidden="1" customHeight="1" x14ac:dyDescent="0.25">
      <c r="B92" s="263"/>
      <c r="C92" s="266" t="str">
        <f>+IFERROR(VLOOKUP(B92,INF!$A$2:$B$90,2,FALSE)," ")</f>
        <v xml:space="preserve"> </v>
      </c>
      <c r="D92" s="258"/>
      <c r="E92" s="259"/>
      <c r="F92" s="260"/>
      <c r="G92" s="258"/>
      <c r="H92" s="250"/>
      <c r="I92" s="251"/>
      <c r="J92" s="254" t="str">
        <f t="shared" ref="J92" si="44">IF(G92&lt;&gt;"",CONCATENATE("Posibilidad de ",G92," por"," ",H92," debido a"," ",I92),"")</f>
        <v/>
      </c>
      <c r="K92" s="182"/>
      <c r="L92" s="261"/>
      <c r="M92" s="262"/>
      <c r="N92" s="261"/>
      <c r="O92" s="256"/>
      <c r="P92" s="292" t="str">
        <f>IF(O92="","",IF(O92&lt;=2,Probabilidad!$B$8,IF(O92&lt;=11.999,Probabilidad!$B$7,IF(O92&lt;=48,Probabilidad!$B$6,IF(O92&lt;=239.999,Probabilidad!$B$5,IF(O92&gt;=240,Probabilidad!$B$4,""))))))</f>
        <v/>
      </c>
      <c r="Q92" s="261"/>
      <c r="R92" s="330" t="str">
        <f>IFERROR(VLOOKUP(P92,Probabilidad!$B$4:$C$8,2,FALSE),"")</f>
        <v/>
      </c>
      <c r="S92" s="330" t="str">
        <f>IFERROR(VLOOKUP(Q92,Impacto!$B$4:$C$16,2,FALSE),"")</f>
        <v/>
      </c>
      <c r="T92" s="330" t="str">
        <f t="shared" ref="T92" si="45">IFERROR(VALUE((R92&amp;""&amp;S92))," ")</f>
        <v xml:space="preserve"> </v>
      </c>
      <c r="U92" s="328" t="str">
        <f>IFERROR(VLOOKUP(T92,'Matriz Calificación'!$C$54:$D$78,2,FALSE)," ")</f>
        <v xml:space="preserve"> </v>
      </c>
      <c r="V92" s="292" t="str">
        <f>IFERROR(VLOOKUP(T92,'Matriz Calificación'!$C$54:$F$78,3,FALSE)," ")</f>
        <v xml:space="preserve"> </v>
      </c>
      <c r="W92" s="149"/>
      <c r="X92" s="166"/>
      <c r="Y92" s="175" t="str">
        <f>IF(X92=Controles!$D$5,Controles!$E$5,IF(X92=Controles!$D$6,Controles!$E$6,IF(X92=Controles!$D$7,Controles!$E$7," ")))</f>
        <v xml:space="preserve"> </v>
      </c>
      <c r="Z92" s="166"/>
      <c r="AA92" s="65" t="str">
        <f>IF(Z92=Controles!$D$8,Controles!$E$8,IF(Z92=Controles!$D$9,Controles!$E$9," "))</f>
        <v xml:space="preserve"> </v>
      </c>
      <c r="AB92" s="65" t="str">
        <f t="shared" si="38"/>
        <v/>
      </c>
      <c r="AC92" s="166"/>
      <c r="AD92" s="166"/>
      <c r="AE92" s="166"/>
      <c r="AF92" s="97" t="str">
        <f>+IF(X92=Controles!$D$5,Controles!$N$5,IF(X92=Controles!$D$6,Controles!$N$6,IF(X92=Controles!$D$7,Controles!$N$7," ")))</f>
        <v xml:space="preserve"> </v>
      </c>
      <c r="AG92" s="138" t="str">
        <f>IFERROR(IF(AF92=Controles!$N$5,(($R$92-($R$92*AB92))),IF(AF92=Controles!$N$7,$R$92,""))," ")</f>
        <v/>
      </c>
      <c r="AH92" s="138" t="str">
        <f>IFERROR(IF(AF92=Controles!$N$7,(($S$92-($S$92*AB92))),IF(AF92=Controles!$N$5,$S$92,""))," ")</f>
        <v/>
      </c>
      <c r="AI92" s="178" t="str">
        <f>IFERROR(IF(AG92="","",IF(AG92&lt;=20,"20",IF(AG92&lt;=40,"40",IF(AG92&lt;=60,"60",IF(AG92&lt;=80,"80","100"))))),"")</f>
        <v/>
      </c>
      <c r="AJ92" s="178" t="str">
        <f>IFERROR(IF(AH92="","",IF(AH92&lt;=20,"20",IF(AH92&lt;=40,"40",IF(AH92&lt;=60,"60",IF(AH92&lt;=80,"80","100"))))),"")</f>
        <v/>
      </c>
      <c r="AK92" s="179" t="str">
        <f>IFERROR(VALUE((AI92&amp;""&amp;AJ92))," ")</f>
        <v xml:space="preserve"> </v>
      </c>
      <c r="AL92" s="180" t="str">
        <f>IFERROR(VLOOKUP(AK92,'Matriz Calificación'!$C$54:$F$78,2,FALSE),"")</f>
        <v/>
      </c>
      <c r="AM92" s="181" t="str">
        <f>IFERROR(VLOOKUP(AL92,'Matriz Calificación'!$D$54:$I$78,4,FALSE)," ")</f>
        <v xml:space="preserve"> </v>
      </c>
      <c r="AN92" s="288" t="e" cm="1" vm="1">
        <f t="array" aca="1" ref="AN92" ca="1">INDEX(AK92:AK100,COUNT(AK92:AK100))</f>
        <v>#VALUE!</v>
      </c>
      <c r="AO92" s="288" t="str">
        <f ca="1">IFERROR(VLOOKUP(AN92,'Matriz Calificación'!$C$54:$F$78,2,FALSE),"")</f>
        <v/>
      </c>
      <c r="AP92" s="292" t="str">
        <f ca="1">IFERROR(VLOOKUP(AO92,'Matriz Calificación'!$D$54:$I$78,4,FALSE)," ")</f>
        <v xml:space="preserve"> </v>
      </c>
      <c r="AQ92" s="329" t="str">
        <f ca="1">IFERROR(VLOOKUP(AO92,'Matriz Calificación'!$D$54:$I$78,5,FALSE)," ")</f>
        <v xml:space="preserve"> </v>
      </c>
      <c r="AR92" s="66"/>
      <c r="AS92" s="167"/>
      <c r="AT92" s="167"/>
      <c r="AU92" s="167"/>
      <c r="AV92" s="66"/>
      <c r="AW92" s="167"/>
      <c r="AX92" s="169"/>
      <c r="AY92" s="169"/>
      <c r="AZ92" s="259"/>
      <c r="BA92" s="250"/>
      <c r="BB92" s="169"/>
      <c r="BC92" s="250"/>
    </row>
    <row r="93" spans="2:55" s="170" customFormat="1" ht="21" hidden="1" customHeight="1" x14ac:dyDescent="0.25">
      <c r="B93" s="264"/>
      <c r="C93" s="267"/>
      <c r="D93" s="258"/>
      <c r="E93" s="259"/>
      <c r="F93" s="255"/>
      <c r="G93" s="258"/>
      <c r="H93" s="250"/>
      <c r="I93" s="252"/>
      <c r="J93" s="254"/>
      <c r="K93" s="182"/>
      <c r="L93" s="261"/>
      <c r="M93" s="262"/>
      <c r="N93" s="261"/>
      <c r="O93" s="256"/>
      <c r="P93" s="292"/>
      <c r="Q93" s="261"/>
      <c r="R93" s="330"/>
      <c r="S93" s="330"/>
      <c r="T93" s="330"/>
      <c r="U93" s="328"/>
      <c r="V93" s="292"/>
      <c r="W93" s="149"/>
      <c r="X93" s="166"/>
      <c r="Y93" s="175" t="str">
        <f>IF(X93=Controles!$D$5,Controles!$E$5,IF(X93=Controles!$D$6,Controles!$E$6,IF(X93=Controles!$D$7,Controles!$E$7," ")))</f>
        <v xml:space="preserve"> </v>
      </c>
      <c r="Z93" s="166"/>
      <c r="AA93" s="65" t="str">
        <f>IF(Z93=Controles!$D$8,Controles!$E$8,IF(Z93=Controles!$D$9,Controles!$E$9," "))</f>
        <v xml:space="preserve"> </v>
      </c>
      <c r="AB93" s="65" t="str">
        <f t="shared" si="38"/>
        <v/>
      </c>
      <c r="AC93" s="166"/>
      <c r="AD93" s="166"/>
      <c r="AE93" s="166"/>
      <c r="AF93" s="97" t="str">
        <f>+IF(X93=Controles!$D$5,Controles!$N$5,IF(X93=Controles!$D$6,Controles!$N$6,IF(X93=Controles!$D$7,Controles!$N$7," ")))</f>
        <v xml:space="preserve"> </v>
      </c>
      <c r="AG93" s="138" t="str">
        <f>IFERROR(IF(AND(AF92=Controles!$N$5,AF93=Controles!$N$5),(AG92-(+AG92*AB93)),IF(AF93=Controles!$N$5,(R92-(+R92*AB93)),IF(AF93=Controles!$N$7,AG92,""))),"")</f>
        <v/>
      </c>
      <c r="AH93" s="138" t="str">
        <f>IFERROR(IF(AND(AF92=Controles!$N$7,AF93=Controles!$N$7),(AH92-(+AH92*AB93)),IF(AF93=Controles!$N$7,($S$92-(+$S$92*AB93)),IF(AF93=Controles!$N$5,AH92,""))),"")</f>
        <v/>
      </c>
      <c r="AI93" s="178" t="str">
        <f t="shared" ref="AI93:AI100" si="46">IFERROR(IF(AG93="","",IF(AG93&lt;=20,"20",IF(AG93&lt;=40,"40",IF(AG93&lt;=60,"60",IF(AG93&lt;=80,"80","100"))))),"")</f>
        <v/>
      </c>
      <c r="AJ93" s="178" t="str">
        <f t="shared" ref="AJ93:AJ100" si="47">IFERROR(IF(AH93="","",IF(AH93&lt;=20,"20",IF(AH93&lt;=40,"40",IF(AH93&lt;=60,"60",IF(AH93&lt;=80,"80","100"))))),"")</f>
        <v/>
      </c>
      <c r="AK93" s="179" t="str">
        <f t="shared" ref="AK93:AK100" si="48">IFERROR(VALUE((AI93&amp;""&amp;AJ93))," ")</f>
        <v xml:space="preserve"> </v>
      </c>
      <c r="AL93" s="180" t="str">
        <f>IFERROR(VLOOKUP(AK93,'Matriz Calificación'!$C$54:$F$78,2,FALSE),"")</f>
        <v/>
      </c>
      <c r="AM93" s="181" t="str">
        <f>IFERROR(VLOOKUP(AL93,'Matriz Calificación'!$D$54:$I$78,4,FALSE)," ")</f>
        <v xml:space="preserve"> </v>
      </c>
      <c r="AN93" s="289"/>
      <c r="AO93" s="289"/>
      <c r="AP93" s="292"/>
      <c r="AQ93" s="329"/>
      <c r="AR93" s="66"/>
      <c r="AS93" s="167"/>
      <c r="AT93" s="167"/>
      <c r="AU93" s="167"/>
      <c r="AV93" s="66"/>
      <c r="AW93" s="167"/>
      <c r="AX93" s="169"/>
      <c r="AY93" s="169"/>
      <c r="AZ93" s="259"/>
      <c r="BA93" s="250"/>
      <c r="BB93" s="169"/>
      <c r="BC93" s="250"/>
    </row>
    <row r="94" spans="2:55" s="170" customFormat="1" ht="21" hidden="1" customHeight="1" x14ac:dyDescent="0.25">
      <c r="B94" s="264"/>
      <c r="C94" s="267"/>
      <c r="D94" s="258"/>
      <c r="E94" s="259"/>
      <c r="F94" s="255"/>
      <c r="G94" s="258"/>
      <c r="H94" s="250"/>
      <c r="I94" s="252"/>
      <c r="J94" s="254"/>
      <c r="K94" s="182"/>
      <c r="L94" s="261"/>
      <c r="M94" s="262"/>
      <c r="N94" s="261"/>
      <c r="O94" s="256"/>
      <c r="P94" s="292"/>
      <c r="Q94" s="261"/>
      <c r="R94" s="330"/>
      <c r="S94" s="330"/>
      <c r="T94" s="330"/>
      <c r="U94" s="328"/>
      <c r="V94" s="292"/>
      <c r="W94" s="149"/>
      <c r="X94" s="166"/>
      <c r="Y94" s="175" t="str">
        <f>IF(X94=Controles!$D$5,Controles!$E$5,IF(X94=Controles!$D$6,Controles!$E$6,IF(X94=Controles!$D$7,Controles!$E$7," ")))</f>
        <v xml:space="preserve"> </v>
      </c>
      <c r="Z94" s="166"/>
      <c r="AA94" s="65" t="str">
        <f>IF(Z94=Controles!$D$8,Controles!$E$8,IF(Z94=Controles!$D$9,Controles!$E$9," "))</f>
        <v xml:space="preserve"> </v>
      </c>
      <c r="AB94" s="65" t="str">
        <f t="shared" si="38"/>
        <v/>
      </c>
      <c r="AC94" s="166"/>
      <c r="AD94" s="166"/>
      <c r="AE94" s="166"/>
      <c r="AF94" s="97" t="str">
        <f>+IF(X94=Controles!$D$5,Controles!$N$5,IF(X94=Controles!$D$6,Controles!$N$6,IF(X94=Controles!$D$7,Controles!$N$7," ")))</f>
        <v xml:space="preserve"> </v>
      </c>
      <c r="AG94" s="138" t="str">
        <f>IFERROR(IF(AND(AF93=Controles!$N$5,AF94=Controles!$N$5),(AG93-(+AG93*AB94)),IF(AND(AF93=Controles!$N$7,AF94=Controles!$N$5),(AG92-(+AG92*AB94)),IF(AF94=Controles!$N$7,AG93,""))),"")</f>
        <v/>
      </c>
      <c r="AH94" s="138" t="str">
        <f>IFERROR(IF(AND(AF93=Controles!$N$7,AF94=Controles!$N$7),(AH93-(+AH93*AB94)),IF(AND(AF93=Controles!$N$5,AF94=Controles!$N$7),(AH92-(+AH92*AB94)),IF(AF94=Controles!$N$5,AH93,""))),"")</f>
        <v/>
      </c>
      <c r="AI94" s="178" t="str">
        <f t="shared" si="46"/>
        <v/>
      </c>
      <c r="AJ94" s="178" t="str">
        <f t="shared" si="47"/>
        <v/>
      </c>
      <c r="AK94" s="179" t="str">
        <f t="shared" si="48"/>
        <v xml:space="preserve"> </v>
      </c>
      <c r="AL94" s="180" t="str">
        <f>IFERROR(VLOOKUP(AK94,'Matriz Calificación'!$C$54:$F$78,2,FALSE),"")</f>
        <v/>
      </c>
      <c r="AM94" s="181" t="str">
        <f>IFERROR(VLOOKUP(AL94,'Matriz Calificación'!$D$54:$I$78,4,FALSE)," ")</f>
        <v xml:space="preserve"> </v>
      </c>
      <c r="AN94" s="289"/>
      <c r="AO94" s="289"/>
      <c r="AP94" s="292"/>
      <c r="AQ94" s="329"/>
      <c r="AR94" s="66"/>
      <c r="AS94" s="167"/>
      <c r="AT94" s="167"/>
      <c r="AU94" s="167"/>
      <c r="AV94" s="66"/>
      <c r="AW94" s="167"/>
      <c r="AX94" s="169"/>
      <c r="AY94" s="169"/>
      <c r="AZ94" s="259"/>
      <c r="BA94" s="250"/>
      <c r="BB94" s="169"/>
      <c r="BC94" s="250"/>
    </row>
    <row r="95" spans="2:55" s="170" customFormat="1" ht="21" hidden="1" customHeight="1" x14ac:dyDescent="0.25">
      <c r="B95" s="264"/>
      <c r="C95" s="267"/>
      <c r="D95" s="258"/>
      <c r="E95" s="259"/>
      <c r="F95" s="255"/>
      <c r="G95" s="258"/>
      <c r="H95" s="250"/>
      <c r="I95" s="252"/>
      <c r="J95" s="254"/>
      <c r="K95" s="182"/>
      <c r="L95" s="261"/>
      <c r="M95" s="262"/>
      <c r="N95" s="261"/>
      <c r="O95" s="256"/>
      <c r="P95" s="292"/>
      <c r="Q95" s="261"/>
      <c r="R95" s="330"/>
      <c r="S95" s="330"/>
      <c r="T95" s="330"/>
      <c r="U95" s="328"/>
      <c r="V95" s="292"/>
      <c r="W95" s="149"/>
      <c r="X95" s="166"/>
      <c r="Y95" s="175" t="str">
        <f>IF(X95=Controles!$D$5,Controles!$E$5,IF(X95=Controles!$D$6,Controles!$E$6,IF(X95=Controles!$D$7,Controles!$E$7," ")))</f>
        <v xml:space="preserve"> </v>
      </c>
      <c r="Z95" s="166"/>
      <c r="AA95" s="65" t="str">
        <f>IF(Z95=Controles!$D$8,Controles!$E$8,IF(Z95=Controles!$D$9,Controles!$E$9," "))</f>
        <v xml:space="preserve"> </v>
      </c>
      <c r="AB95" s="65" t="str">
        <f t="shared" si="38"/>
        <v/>
      </c>
      <c r="AC95" s="166"/>
      <c r="AD95" s="166"/>
      <c r="AE95" s="166"/>
      <c r="AF95" s="97" t="str">
        <f>+IF(X95=Controles!$D$5,Controles!$N$5,IF(X95=Controles!$D$6,Controles!$N$6,IF(X95=Controles!$D$7,Controles!$N$7," ")))</f>
        <v xml:space="preserve"> </v>
      </c>
      <c r="AG95" s="138" t="str">
        <f>IFERROR(IF(AND(AF94=Controles!$N$5,AF95=Controles!$N$5),(AG94-(+AG94*AB95)),IF(AND(AF94=Controles!$N$7,AF95=Controles!$N$5),(AG93-(+AG93*AB95)),IF(AF95=Controles!$N$7,AG94,""))),"")</f>
        <v/>
      </c>
      <c r="AH95" s="138" t="str">
        <f>IFERROR(IF(AND(AF94=Controles!$N$7,AF95=Controles!$N$7),(AH94-(+AH94*AB95)),IF(AND(AF94=Controles!$N$5,AF95=Controles!$N$7),(AH93-(+AH93*AB95)),IF(AF95=Controles!$N$5,AH94,""))),"")</f>
        <v/>
      </c>
      <c r="AI95" s="178" t="str">
        <f t="shared" si="46"/>
        <v/>
      </c>
      <c r="AJ95" s="178" t="str">
        <f t="shared" si="47"/>
        <v/>
      </c>
      <c r="AK95" s="179" t="str">
        <f t="shared" si="48"/>
        <v xml:space="preserve"> </v>
      </c>
      <c r="AL95" s="180" t="str">
        <f>IFERROR(VLOOKUP(AK95,'Matriz Calificación'!$C$54:$F$78,2,FALSE),"")</f>
        <v/>
      </c>
      <c r="AM95" s="181" t="str">
        <f>IFERROR(VLOOKUP(AL95,'Matriz Calificación'!$D$54:$I$78,4,FALSE)," ")</f>
        <v xml:space="preserve"> </v>
      </c>
      <c r="AN95" s="289"/>
      <c r="AO95" s="289"/>
      <c r="AP95" s="292"/>
      <c r="AQ95" s="329"/>
      <c r="AR95" s="66"/>
      <c r="AS95" s="167"/>
      <c r="AT95" s="167"/>
      <c r="AU95" s="167"/>
      <c r="AV95" s="66"/>
      <c r="AW95" s="167"/>
      <c r="AX95" s="169"/>
      <c r="AY95" s="169"/>
      <c r="AZ95" s="259"/>
      <c r="BA95" s="250"/>
      <c r="BB95" s="169"/>
      <c r="BC95" s="250"/>
    </row>
    <row r="96" spans="2:55" s="170" customFormat="1" ht="21" hidden="1" customHeight="1" x14ac:dyDescent="0.25">
      <c r="B96" s="264"/>
      <c r="C96" s="267"/>
      <c r="D96" s="258"/>
      <c r="E96" s="259"/>
      <c r="F96" s="255"/>
      <c r="G96" s="258"/>
      <c r="H96" s="250"/>
      <c r="I96" s="252"/>
      <c r="J96" s="254"/>
      <c r="K96" s="182"/>
      <c r="L96" s="261"/>
      <c r="M96" s="262"/>
      <c r="N96" s="261"/>
      <c r="O96" s="256"/>
      <c r="P96" s="292"/>
      <c r="Q96" s="261"/>
      <c r="R96" s="330"/>
      <c r="S96" s="330"/>
      <c r="T96" s="330"/>
      <c r="U96" s="328"/>
      <c r="V96" s="292"/>
      <c r="W96" s="149"/>
      <c r="X96" s="166"/>
      <c r="Y96" s="175" t="str">
        <f>IF(X96=Controles!$D$5,Controles!$E$5,IF(X96=Controles!$D$6,Controles!$E$6,IF(X96=Controles!$D$7,Controles!$E$7," ")))</f>
        <v xml:space="preserve"> </v>
      </c>
      <c r="Z96" s="166"/>
      <c r="AA96" s="65" t="str">
        <f>IF(Z96=Controles!$D$8,Controles!$E$8,IF(Z96=Controles!$D$9,Controles!$E$9," "))</f>
        <v xml:space="preserve"> </v>
      </c>
      <c r="AB96" s="65" t="str">
        <f t="shared" si="38"/>
        <v/>
      </c>
      <c r="AC96" s="166"/>
      <c r="AD96" s="166"/>
      <c r="AE96" s="166"/>
      <c r="AF96" s="97" t="str">
        <f>+IF(X96=Controles!$D$5,Controles!$N$5,IF(X96=Controles!$D$6,Controles!$N$6,IF(X96=Controles!$D$7,Controles!$N$7," ")))</f>
        <v xml:space="preserve"> </v>
      </c>
      <c r="AG96" s="138" t="str">
        <f>IFERROR(IF(AND(AF95=Controles!$N$5,AF96=Controles!$N$5),(AG95-(+AG95*AB96)),IF(AND(AF95=Controles!$N$7,AF96=Controles!$N$5),(AG94-(+AG94*AB96)),IF(AF96=Controles!$N$7,AG95,""))),"")</f>
        <v/>
      </c>
      <c r="AH96" s="138" t="str">
        <f>IFERROR(IF(AND(AF95=Controles!$N$7,AF96=Controles!$N$7),(AH95-(+AH95*AB96)),IF(AND(AF95=Controles!$N$5,AF96=Controles!$N$7),(AH94-(+AH94*AB96)),IF(AF96=Controles!$N$5,AH95,""))),"")</f>
        <v/>
      </c>
      <c r="AI96" s="178" t="str">
        <f t="shared" si="46"/>
        <v/>
      </c>
      <c r="AJ96" s="178" t="str">
        <f t="shared" si="47"/>
        <v/>
      </c>
      <c r="AK96" s="179" t="str">
        <f t="shared" si="48"/>
        <v xml:space="preserve"> </v>
      </c>
      <c r="AL96" s="180" t="str">
        <f>IFERROR(VLOOKUP(AK96,'Matriz Calificación'!$C$54:$F$78,2,FALSE),"")</f>
        <v/>
      </c>
      <c r="AM96" s="181" t="str">
        <f>IFERROR(VLOOKUP(AL96,'Matriz Calificación'!$D$54:$I$78,4,FALSE)," ")</f>
        <v xml:space="preserve"> </v>
      </c>
      <c r="AN96" s="289"/>
      <c r="AO96" s="289"/>
      <c r="AP96" s="292"/>
      <c r="AQ96" s="329"/>
      <c r="AR96" s="66"/>
      <c r="AS96" s="167"/>
      <c r="AT96" s="167"/>
      <c r="AU96" s="167"/>
      <c r="AV96" s="66"/>
      <c r="AW96" s="167"/>
      <c r="AX96" s="169"/>
      <c r="AY96" s="169"/>
      <c r="AZ96" s="259"/>
      <c r="BA96" s="250"/>
      <c r="BB96" s="169"/>
      <c r="BC96" s="250"/>
    </row>
    <row r="97" spans="2:55" s="170" customFormat="1" ht="21" hidden="1" customHeight="1" x14ac:dyDescent="0.25">
      <c r="B97" s="264"/>
      <c r="C97" s="267"/>
      <c r="D97" s="258"/>
      <c r="E97" s="259"/>
      <c r="F97" s="255"/>
      <c r="G97" s="258"/>
      <c r="H97" s="250"/>
      <c r="I97" s="252"/>
      <c r="J97" s="254"/>
      <c r="K97" s="182"/>
      <c r="L97" s="261"/>
      <c r="M97" s="262"/>
      <c r="N97" s="261"/>
      <c r="O97" s="256"/>
      <c r="P97" s="292"/>
      <c r="Q97" s="261"/>
      <c r="R97" s="330"/>
      <c r="S97" s="330"/>
      <c r="T97" s="330"/>
      <c r="U97" s="328"/>
      <c r="V97" s="292"/>
      <c r="W97" s="149"/>
      <c r="X97" s="166"/>
      <c r="Y97" s="175" t="str">
        <f>IF(X97=Controles!$D$5,Controles!$E$5,IF(X97=Controles!$D$6,Controles!$E$6,IF(X97=Controles!$D$7,Controles!$E$7," ")))</f>
        <v xml:space="preserve"> </v>
      </c>
      <c r="Z97" s="166"/>
      <c r="AA97" s="65" t="str">
        <f>IF(Z97=Controles!$D$8,Controles!$E$8,IF(Z97=Controles!$D$9,Controles!$E$9," "))</f>
        <v xml:space="preserve"> </v>
      </c>
      <c r="AB97" s="65" t="str">
        <f t="shared" si="38"/>
        <v/>
      </c>
      <c r="AC97" s="166"/>
      <c r="AD97" s="166"/>
      <c r="AE97" s="166"/>
      <c r="AF97" s="97" t="str">
        <f>+IF(X97=Controles!$D$5,Controles!$N$5,IF(X97=Controles!$D$6,Controles!$N$6,IF(X97=Controles!$D$7,Controles!$N$7," ")))</f>
        <v xml:space="preserve"> </v>
      </c>
      <c r="AG97" s="138" t="str">
        <f>IFERROR(IF(AND(AF96=Controles!$N$5,AF97=Controles!$N$5),(AG96-(+AG96*AB97)),IF(AND(AF96=Controles!$N$7,AF97=Controles!$N$5),(AG95-(+AG95*AB97)),IF(AF97=Controles!$N$7,AG96,""))),"")</f>
        <v/>
      </c>
      <c r="AH97" s="138" t="str">
        <f>IFERROR(IF(AND(AF96=Controles!$N$7,AF97=Controles!$N$7),(AH96-(+AH96*AB97)),IF(AND(AF96=Controles!$N$5,AF97=Controles!$N$7),(AH95-(+AH95*AB97)),IF(AF97=Controles!$N$5,AH96,""))),"")</f>
        <v/>
      </c>
      <c r="AI97" s="178" t="str">
        <f t="shared" si="46"/>
        <v/>
      </c>
      <c r="AJ97" s="178" t="str">
        <f t="shared" si="47"/>
        <v/>
      </c>
      <c r="AK97" s="179" t="str">
        <f t="shared" si="48"/>
        <v xml:space="preserve"> </v>
      </c>
      <c r="AL97" s="180" t="str">
        <f>IFERROR(VLOOKUP(AK97,'Matriz Calificación'!$C$54:$F$78,2,FALSE),"")</f>
        <v/>
      </c>
      <c r="AM97" s="181" t="str">
        <f>IFERROR(VLOOKUP(AL97,'Matriz Calificación'!$D$54:$I$78,4,FALSE)," ")</f>
        <v xml:space="preserve"> </v>
      </c>
      <c r="AN97" s="289"/>
      <c r="AO97" s="289"/>
      <c r="AP97" s="292"/>
      <c r="AQ97" s="329"/>
      <c r="AR97" s="66"/>
      <c r="AS97" s="167"/>
      <c r="AT97" s="167"/>
      <c r="AU97" s="167"/>
      <c r="AV97" s="66"/>
      <c r="AW97" s="167"/>
      <c r="AX97" s="169"/>
      <c r="AY97" s="169"/>
      <c r="AZ97" s="259"/>
      <c r="BA97" s="250"/>
      <c r="BB97" s="169"/>
      <c r="BC97" s="250"/>
    </row>
    <row r="98" spans="2:55" s="170" customFormat="1" ht="21" hidden="1" customHeight="1" x14ac:dyDescent="0.25">
      <c r="B98" s="264"/>
      <c r="C98" s="267"/>
      <c r="D98" s="258"/>
      <c r="E98" s="259"/>
      <c r="F98" s="255"/>
      <c r="G98" s="258"/>
      <c r="H98" s="250"/>
      <c r="I98" s="252"/>
      <c r="J98" s="254"/>
      <c r="K98" s="182"/>
      <c r="L98" s="261"/>
      <c r="M98" s="262"/>
      <c r="N98" s="261"/>
      <c r="O98" s="256"/>
      <c r="P98" s="292"/>
      <c r="Q98" s="261"/>
      <c r="R98" s="330"/>
      <c r="S98" s="330"/>
      <c r="T98" s="330"/>
      <c r="U98" s="328"/>
      <c r="V98" s="292"/>
      <c r="W98" s="149"/>
      <c r="X98" s="166"/>
      <c r="Y98" s="175" t="str">
        <f>IF(X98=Controles!$D$5,Controles!$E$5,IF(X98=Controles!$D$6,Controles!$E$6,IF(X98=Controles!$D$7,Controles!$E$7," ")))</f>
        <v xml:space="preserve"> </v>
      </c>
      <c r="Z98" s="166"/>
      <c r="AA98" s="65" t="str">
        <f>IF(Z98=Controles!$D$8,Controles!$E$8,IF(Z98=Controles!$D$9,Controles!$E$9," "))</f>
        <v xml:space="preserve"> </v>
      </c>
      <c r="AB98" s="65" t="str">
        <f t="shared" si="38"/>
        <v/>
      </c>
      <c r="AC98" s="166"/>
      <c r="AD98" s="166"/>
      <c r="AE98" s="166"/>
      <c r="AF98" s="97" t="str">
        <f>+IF(X98=Controles!$D$5,Controles!$N$5,IF(X98=Controles!$D$6,Controles!$N$6,IF(X98=Controles!$D$7,Controles!$N$7," ")))</f>
        <v xml:space="preserve"> </v>
      </c>
      <c r="AG98" s="138" t="str">
        <f>IFERROR(IF(AND(AF97=Controles!$N$5,AF98=Controles!$N$5),(AG97-(+AG97*AB98)),IF(AND(AF97=Controles!$N$7,AF98=Controles!$N$5),(AG96-(+AG96*AB98)),IF(AF98=Controles!$N$7,AG97,""))),"")</f>
        <v/>
      </c>
      <c r="AH98" s="138" t="str">
        <f>IFERROR(IF(AND(AF97=Controles!$N$7,AF98=Controles!$N$7),(AH97-(+AH97*AB98)),IF(AND(AF97=Controles!$N$5,AF98=Controles!$N$7),(AH96-(+AH96*AB98)),IF(AF98=Controles!$N$5,AH97,""))),"")</f>
        <v/>
      </c>
      <c r="AI98" s="178" t="str">
        <f t="shared" si="46"/>
        <v/>
      </c>
      <c r="AJ98" s="178" t="str">
        <f t="shared" si="47"/>
        <v/>
      </c>
      <c r="AK98" s="179" t="str">
        <f t="shared" si="48"/>
        <v xml:space="preserve"> </v>
      </c>
      <c r="AL98" s="180" t="str">
        <f>IFERROR(VLOOKUP(AK98,'Matriz Calificación'!$C$54:$F$78,2,FALSE),"")</f>
        <v/>
      </c>
      <c r="AM98" s="181" t="str">
        <f>IFERROR(VLOOKUP(AL98,'Matriz Calificación'!$D$54:$I$78,4,FALSE)," ")</f>
        <v xml:space="preserve"> </v>
      </c>
      <c r="AN98" s="289"/>
      <c r="AO98" s="289"/>
      <c r="AP98" s="292"/>
      <c r="AQ98" s="329"/>
      <c r="AR98" s="66"/>
      <c r="AS98" s="165"/>
      <c r="AT98" s="168"/>
      <c r="AU98" s="168"/>
      <c r="AV98" s="66"/>
      <c r="AW98" s="167"/>
      <c r="AX98" s="169"/>
      <c r="AY98" s="169"/>
      <c r="AZ98" s="259"/>
      <c r="BA98" s="250"/>
      <c r="BB98" s="169"/>
      <c r="BC98" s="250"/>
    </row>
    <row r="99" spans="2:55" s="170" customFormat="1" ht="21" hidden="1" customHeight="1" x14ac:dyDescent="0.25">
      <c r="B99" s="264"/>
      <c r="C99" s="267"/>
      <c r="D99" s="258"/>
      <c r="E99" s="259"/>
      <c r="F99" s="255"/>
      <c r="G99" s="258"/>
      <c r="H99" s="250"/>
      <c r="I99" s="252"/>
      <c r="J99" s="254"/>
      <c r="K99" s="182"/>
      <c r="L99" s="261"/>
      <c r="M99" s="262"/>
      <c r="N99" s="261"/>
      <c r="O99" s="256"/>
      <c r="P99" s="292"/>
      <c r="Q99" s="261"/>
      <c r="R99" s="330"/>
      <c r="S99" s="330"/>
      <c r="T99" s="330"/>
      <c r="U99" s="328"/>
      <c r="V99" s="292"/>
      <c r="W99" s="149"/>
      <c r="X99" s="166"/>
      <c r="Y99" s="175" t="str">
        <f>IF(X99=Controles!$D$5,Controles!$E$5,IF(X99=Controles!$D$6,Controles!$E$6,IF(X99=Controles!$D$7,Controles!$E$7," ")))</f>
        <v xml:space="preserve"> </v>
      </c>
      <c r="Z99" s="166"/>
      <c r="AA99" s="65" t="str">
        <f>IF(Z99=Controles!$D$8,Controles!$E$8,IF(Z99=Controles!$D$9,Controles!$E$9," "))</f>
        <v xml:space="preserve"> </v>
      </c>
      <c r="AB99" s="65" t="str">
        <f t="shared" si="38"/>
        <v/>
      </c>
      <c r="AC99" s="166"/>
      <c r="AD99" s="166"/>
      <c r="AE99" s="166"/>
      <c r="AF99" s="97" t="str">
        <f>+IF(X99=Controles!$D$5,Controles!$N$5,IF(X99=Controles!$D$6,Controles!$N$6,IF(X99=Controles!$D$7,Controles!$N$7," ")))</f>
        <v xml:space="preserve"> </v>
      </c>
      <c r="AG99" s="138" t="str">
        <f>IFERROR(IF(AND(AF98=Controles!$N$5,AF99=Controles!$N$5),(AG98-(+AG98*AB99)),IF(AND(AF98=Controles!$N$7,AF99=Controles!$N$5),(AG97-(+AG97*AB99)),IF(AF99=Controles!$N$7,AG98,""))),"")</f>
        <v/>
      </c>
      <c r="AH99" s="138" t="str">
        <f>IFERROR(IF(AND(AF98=Controles!$N$7,AF99=Controles!$N$7),(AH98-(+AH98*AB99)),IF(AND(AF98=Controles!$N$5,AF99=Controles!$N$7),(AH97-(+AH97*AB99)),IF(AF99=Controles!$N$5,AH98,""))),"")</f>
        <v/>
      </c>
      <c r="AI99" s="178" t="str">
        <f t="shared" si="46"/>
        <v/>
      </c>
      <c r="AJ99" s="178" t="str">
        <f t="shared" si="47"/>
        <v/>
      </c>
      <c r="AK99" s="179" t="str">
        <f t="shared" si="48"/>
        <v xml:space="preserve"> </v>
      </c>
      <c r="AL99" s="180" t="str">
        <f>IFERROR(VLOOKUP(AK99,'Matriz Calificación'!$C$54:$F$78,2,FALSE),"")</f>
        <v/>
      </c>
      <c r="AM99" s="181" t="str">
        <f>IFERROR(VLOOKUP(AL99,'Matriz Calificación'!$D$54:$I$78,4,FALSE)," ")</f>
        <v xml:space="preserve"> </v>
      </c>
      <c r="AN99" s="289"/>
      <c r="AO99" s="289"/>
      <c r="AP99" s="292"/>
      <c r="AQ99" s="329"/>
      <c r="AR99" s="66"/>
      <c r="AS99" s="165"/>
      <c r="AT99" s="168"/>
      <c r="AU99" s="168"/>
      <c r="AV99" s="66"/>
      <c r="AW99" s="167"/>
      <c r="AX99" s="169"/>
      <c r="AY99" s="169"/>
      <c r="AZ99" s="259"/>
      <c r="BA99" s="250"/>
      <c r="BB99" s="169"/>
      <c r="BC99" s="250"/>
    </row>
    <row r="100" spans="2:55" s="170" customFormat="1" ht="21" hidden="1" customHeight="1" x14ac:dyDescent="0.25">
      <c r="B100" s="265"/>
      <c r="C100" s="268"/>
      <c r="D100" s="258"/>
      <c r="E100" s="259"/>
      <c r="F100" s="255"/>
      <c r="G100" s="258"/>
      <c r="H100" s="250"/>
      <c r="I100" s="253"/>
      <c r="J100" s="254"/>
      <c r="K100" s="182"/>
      <c r="L100" s="261"/>
      <c r="M100" s="262"/>
      <c r="N100" s="261"/>
      <c r="O100" s="257"/>
      <c r="P100" s="292"/>
      <c r="Q100" s="261"/>
      <c r="R100" s="330"/>
      <c r="S100" s="330"/>
      <c r="T100" s="330"/>
      <c r="U100" s="328"/>
      <c r="V100" s="292"/>
      <c r="W100" s="149"/>
      <c r="X100" s="166"/>
      <c r="Y100" s="175" t="str">
        <f>IF(X100=Controles!$D$5,Controles!$E$5,IF(X100=Controles!$D$6,Controles!$E$6,IF(X100=Controles!$D$7,Controles!$E$7," ")))</f>
        <v xml:space="preserve"> </v>
      </c>
      <c r="Z100" s="166"/>
      <c r="AA100" s="65" t="str">
        <f>IF(Z100=Controles!$D$8,Controles!$E$8,IF(Z100=Controles!$D$9,Controles!$E$9," "))</f>
        <v xml:space="preserve"> </v>
      </c>
      <c r="AB100" s="65" t="str">
        <f t="shared" si="38"/>
        <v/>
      </c>
      <c r="AC100" s="166"/>
      <c r="AD100" s="166"/>
      <c r="AE100" s="166"/>
      <c r="AF100" s="97" t="str">
        <f>+IF(X100=Controles!$D$5,Controles!$N$5,IF(X100=Controles!$D$6,Controles!$N$6,IF(X100=Controles!$D$7,Controles!$N$7," ")))</f>
        <v xml:space="preserve"> </v>
      </c>
      <c r="AG100" s="138" t="str">
        <f>IFERROR(IF(AND(AF99=Controles!$N$5,AF100=Controles!$N$5),(AG99-(+AG99*AB100)),IF(AND(AF99=Controles!$N$7,AF100=Controles!$N$5),(AG98-(+AG98*AB100)),IF(AF100=Controles!$N$7,AG99,""))),"")</f>
        <v/>
      </c>
      <c r="AH100" s="138" t="str">
        <f>IFERROR(IF(AND(AF99=Controles!$N$7,AF100=Controles!$N$7),(AH99-(+AH99*AB100)),IF(AND(AF99=Controles!$N$5,AF100=Controles!$N$7),(AH98-(+AH98*AB100)),IF(AF100=Controles!$N$5,AH99,""))),"")</f>
        <v/>
      </c>
      <c r="AI100" s="178" t="str">
        <f t="shared" si="46"/>
        <v/>
      </c>
      <c r="AJ100" s="178" t="str">
        <f t="shared" si="47"/>
        <v/>
      </c>
      <c r="AK100" s="179" t="str">
        <f t="shared" si="48"/>
        <v xml:space="preserve"> </v>
      </c>
      <c r="AL100" s="180" t="str">
        <f>IFERROR(VLOOKUP(AK100,'Matriz Calificación'!$C$54:$F$78,2,FALSE),"")</f>
        <v/>
      </c>
      <c r="AM100" s="181" t="str">
        <f>IFERROR(VLOOKUP(AL100,'Matriz Calificación'!$D$54:$I$78,4,FALSE)," ")</f>
        <v xml:space="preserve"> </v>
      </c>
      <c r="AN100" s="290"/>
      <c r="AO100" s="290"/>
      <c r="AP100" s="292"/>
      <c r="AQ100" s="329"/>
      <c r="AR100" s="66"/>
      <c r="AS100" s="165"/>
      <c r="AT100" s="67"/>
      <c r="AU100" s="67"/>
      <c r="AV100" s="66"/>
      <c r="AW100" s="167"/>
      <c r="AX100" s="169"/>
      <c r="AY100" s="169"/>
      <c r="AZ100" s="259"/>
      <c r="BA100" s="250"/>
      <c r="BB100" s="169"/>
      <c r="BC100" s="250"/>
    </row>
    <row r="101" spans="2:55" s="170" customFormat="1" ht="21" hidden="1" customHeight="1" x14ac:dyDescent="0.25">
      <c r="B101" s="263"/>
      <c r="C101" s="266" t="str">
        <f>+IFERROR(VLOOKUP(B101,INF!$A$2:$B$90,2,FALSE)," ")</f>
        <v xml:space="preserve"> </v>
      </c>
      <c r="D101" s="258"/>
      <c r="E101" s="259"/>
      <c r="F101" s="260"/>
      <c r="G101" s="258"/>
      <c r="H101" s="250"/>
      <c r="I101" s="251"/>
      <c r="J101" s="254" t="str">
        <f t="shared" ref="J101" si="49">IF(G101&lt;&gt;"",CONCATENATE("Posibilidad de ",G101," por"," ",H101," debido a"," ",I101),"")</f>
        <v/>
      </c>
      <c r="K101" s="182"/>
      <c r="L101" s="261"/>
      <c r="M101" s="262"/>
      <c r="N101" s="261"/>
      <c r="O101" s="256"/>
      <c r="P101" s="292" t="str">
        <f>IF(O101="","",IF(O101&lt;=2,Probabilidad!$B$8,IF(O101&lt;=11.999,Probabilidad!$B$7,IF(O101&lt;=48,Probabilidad!$B$6,IF(O101&lt;=239.999,Probabilidad!$B$5,IF(O101&gt;=240,Probabilidad!$B$4,""))))))</f>
        <v/>
      </c>
      <c r="Q101" s="261"/>
      <c r="R101" s="330" t="str">
        <f>IFERROR(VLOOKUP(P101,Probabilidad!$B$4:$C$8,2,FALSE),"")</f>
        <v/>
      </c>
      <c r="S101" s="330" t="str">
        <f>IFERROR(VLOOKUP(Q101,Impacto!$B$4:$C$16,2,FALSE),"")</f>
        <v/>
      </c>
      <c r="T101" s="330" t="str">
        <f t="shared" ref="T101" si="50">IFERROR(VALUE((R101&amp;""&amp;S101))," ")</f>
        <v xml:space="preserve"> </v>
      </c>
      <c r="U101" s="328" t="str">
        <f>IFERROR(VLOOKUP(T101,'Matriz Calificación'!$C$54:$D$78,2,FALSE)," ")</f>
        <v xml:space="preserve"> </v>
      </c>
      <c r="V101" s="292" t="str">
        <f>IFERROR(VLOOKUP(T101,'Matriz Calificación'!$C$54:$F$78,3,FALSE)," ")</f>
        <v xml:space="preserve"> </v>
      </c>
      <c r="W101" s="149"/>
      <c r="X101" s="166"/>
      <c r="Y101" s="175" t="str">
        <f>IF(X101=Controles!$D$5,Controles!$E$5,IF(X101=Controles!$D$6,Controles!$E$6,IF(X101=Controles!$D$7,Controles!$E$7," ")))</f>
        <v xml:space="preserve"> </v>
      </c>
      <c r="Z101" s="166"/>
      <c r="AA101" s="65" t="str">
        <f>IF(Z101=Controles!$D$8,Controles!$E$8,IF(Z101=Controles!$D$9,Controles!$E$9," "))</f>
        <v xml:space="preserve"> </v>
      </c>
      <c r="AB101" s="65" t="str">
        <f t="shared" si="38"/>
        <v/>
      </c>
      <c r="AC101" s="166"/>
      <c r="AD101" s="166"/>
      <c r="AE101" s="166"/>
      <c r="AF101" s="97" t="str">
        <f>+IF(X101=Controles!$D$5,Controles!$N$5,IF(X101=Controles!$D$6,Controles!$N$6,IF(X101=Controles!$D$7,Controles!$N$7," ")))</f>
        <v xml:space="preserve"> </v>
      </c>
      <c r="AG101" s="138" t="str">
        <f>IFERROR(IF(AF101=Controles!$N$5,(($R$101-($R$101*AB101))),IF(AF101=Controles!$N$7,$R$101,""))," ")</f>
        <v/>
      </c>
      <c r="AH101" s="138" t="str">
        <f>IFERROR(IF(AF101=Controles!$N$7,(($S$101-($S$101*AB101))),IF(AF101=Controles!$N$5,$S$101,""))," ")</f>
        <v/>
      </c>
      <c r="AI101" s="178" t="str">
        <f>IFERROR(IF(AG101="","",IF(AG101&lt;=20,"20",IF(AG101&lt;=40,"40",IF(AG101&lt;=60,"60",IF(AG101&lt;=80,"80","100"))))),"")</f>
        <v/>
      </c>
      <c r="AJ101" s="178" t="str">
        <f>IFERROR(IF(AH101="","",IF(AH101&lt;=20,"20",IF(AH101&lt;=40,"40",IF(AH101&lt;=60,"60",IF(AH101&lt;=80,"80","100"))))),"")</f>
        <v/>
      </c>
      <c r="AK101" s="179" t="str">
        <f>IFERROR(VALUE((AI101&amp;""&amp;AJ101))," ")</f>
        <v xml:space="preserve"> </v>
      </c>
      <c r="AL101" s="180" t="str">
        <f>IFERROR(VLOOKUP(AK101,'Matriz Calificación'!$C$54:$F$78,2,FALSE),"")</f>
        <v/>
      </c>
      <c r="AM101" s="181" t="str">
        <f>IFERROR(VLOOKUP(AL101,'Matriz Calificación'!$D$54:$I$78,4,FALSE)," ")</f>
        <v xml:space="preserve"> </v>
      </c>
      <c r="AN101" s="288" t="e" cm="1" vm="1">
        <f t="array" aca="1" ref="AN101" ca="1">INDEX(AK101:AK109,COUNT(AK101:AK109))</f>
        <v>#VALUE!</v>
      </c>
      <c r="AO101" s="288" t="str">
        <f ca="1">IFERROR(VLOOKUP(AN101,'Matriz Calificación'!$C$54:$F$78,2,FALSE),"")</f>
        <v/>
      </c>
      <c r="AP101" s="292" t="str">
        <f ca="1">IFERROR(VLOOKUP(AO101,'Matriz Calificación'!$D$54:$I$78,4,FALSE)," ")</f>
        <v xml:space="preserve"> </v>
      </c>
      <c r="AQ101" s="329" t="str">
        <f ca="1">IFERROR(VLOOKUP(AO101,'Matriz Calificación'!$D$54:$I$78,5,FALSE)," ")</f>
        <v xml:space="preserve"> </v>
      </c>
      <c r="AR101" s="66"/>
      <c r="AS101" s="167"/>
      <c r="AT101" s="167"/>
      <c r="AU101" s="167"/>
      <c r="AV101" s="66"/>
      <c r="AW101" s="167"/>
      <c r="AX101" s="169"/>
      <c r="AY101" s="169"/>
      <c r="AZ101" s="259"/>
      <c r="BA101" s="250"/>
      <c r="BB101" s="169"/>
      <c r="BC101" s="250"/>
    </row>
    <row r="102" spans="2:55" s="170" customFormat="1" ht="21" hidden="1" customHeight="1" x14ac:dyDescent="0.25">
      <c r="B102" s="264"/>
      <c r="C102" s="267"/>
      <c r="D102" s="258"/>
      <c r="E102" s="259"/>
      <c r="F102" s="255"/>
      <c r="G102" s="258"/>
      <c r="H102" s="250"/>
      <c r="I102" s="252"/>
      <c r="J102" s="254"/>
      <c r="K102" s="182"/>
      <c r="L102" s="261"/>
      <c r="M102" s="262"/>
      <c r="N102" s="261"/>
      <c r="O102" s="256"/>
      <c r="P102" s="292"/>
      <c r="Q102" s="261"/>
      <c r="R102" s="330"/>
      <c r="S102" s="330"/>
      <c r="T102" s="330"/>
      <c r="U102" s="328"/>
      <c r="V102" s="292"/>
      <c r="W102" s="149"/>
      <c r="X102" s="166"/>
      <c r="Y102" s="175" t="str">
        <f>IF(X102=Controles!$D$5,Controles!$E$5,IF(X102=Controles!$D$6,Controles!$E$6,IF(X102=Controles!$D$7,Controles!$E$7," ")))</f>
        <v xml:space="preserve"> </v>
      </c>
      <c r="Z102" s="166"/>
      <c r="AA102" s="65" t="str">
        <f>IF(Z102=Controles!$D$8,Controles!$E$8,IF(Z102=Controles!$D$9,Controles!$E$9," "))</f>
        <v xml:space="preserve"> </v>
      </c>
      <c r="AB102" s="65" t="str">
        <f t="shared" si="38"/>
        <v/>
      </c>
      <c r="AC102" s="166"/>
      <c r="AD102" s="166"/>
      <c r="AE102" s="166"/>
      <c r="AF102" s="97" t="str">
        <f>+IF(X102=Controles!$D$5,Controles!$N$5,IF(X102=Controles!$D$6,Controles!$N$6,IF(X102=Controles!$D$7,Controles!$N$7," ")))</f>
        <v xml:space="preserve"> </v>
      </c>
      <c r="AG102" s="138" t="str">
        <f>IFERROR(IF(AND(AF101=Controles!$N$5,AF102=Controles!$N$5),(AG101-(+AG101*AB102)),IF(AF102=Controles!$N$5,(R101-(+R101*AB102)),IF(AF102=Controles!$N$7,AG101,""))),"")</f>
        <v/>
      </c>
      <c r="AH102" s="138" t="str">
        <f>IFERROR(IF(AND(AF101=Controles!$N$7,AF102=Controles!$N$7),(AH101-(+AH101*AB102)),IF(AF102=Controles!$N$7,($S$101-(+$S$101*AB102)),IF(AF102=Controles!$N$5,AH101,""))),"")</f>
        <v/>
      </c>
      <c r="AI102" s="178" t="str">
        <f t="shared" ref="AI102:AI109" si="51">IFERROR(IF(AG102="","",IF(AG102&lt;=20,"20",IF(AG102&lt;=40,"40",IF(AG102&lt;=60,"60",IF(AG102&lt;=80,"80","100"))))),"")</f>
        <v/>
      </c>
      <c r="AJ102" s="178" t="str">
        <f t="shared" ref="AJ102:AJ109" si="52">IFERROR(IF(AH102="","",IF(AH102&lt;=20,"20",IF(AH102&lt;=40,"40",IF(AH102&lt;=60,"60",IF(AH102&lt;=80,"80","100"))))),"")</f>
        <v/>
      </c>
      <c r="AK102" s="179" t="str">
        <f t="shared" ref="AK102:AK109" si="53">IFERROR(VALUE((AI102&amp;""&amp;AJ102))," ")</f>
        <v xml:space="preserve"> </v>
      </c>
      <c r="AL102" s="180" t="str">
        <f>IFERROR(VLOOKUP(AK102,'Matriz Calificación'!$C$54:$F$78,2,FALSE),"")</f>
        <v/>
      </c>
      <c r="AM102" s="181" t="str">
        <f>IFERROR(VLOOKUP(AL102,'Matriz Calificación'!$D$54:$I$78,4,FALSE)," ")</f>
        <v xml:space="preserve"> </v>
      </c>
      <c r="AN102" s="289"/>
      <c r="AO102" s="289"/>
      <c r="AP102" s="292"/>
      <c r="AQ102" s="329"/>
      <c r="AR102" s="66"/>
      <c r="AS102" s="167"/>
      <c r="AT102" s="167"/>
      <c r="AU102" s="167"/>
      <c r="AV102" s="66"/>
      <c r="AW102" s="167"/>
      <c r="AX102" s="169"/>
      <c r="AY102" s="169"/>
      <c r="AZ102" s="259"/>
      <c r="BA102" s="250"/>
      <c r="BB102" s="169"/>
      <c r="BC102" s="250"/>
    </row>
    <row r="103" spans="2:55" s="170" customFormat="1" ht="21" hidden="1" customHeight="1" x14ac:dyDescent="0.25">
      <c r="B103" s="264"/>
      <c r="C103" s="267"/>
      <c r="D103" s="258"/>
      <c r="E103" s="259"/>
      <c r="F103" s="255"/>
      <c r="G103" s="258"/>
      <c r="H103" s="250"/>
      <c r="I103" s="252"/>
      <c r="J103" s="254"/>
      <c r="K103" s="182"/>
      <c r="L103" s="261"/>
      <c r="M103" s="262"/>
      <c r="N103" s="261"/>
      <c r="O103" s="256"/>
      <c r="P103" s="292"/>
      <c r="Q103" s="261"/>
      <c r="R103" s="330"/>
      <c r="S103" s="330"/>
      <c r="T103" s="330"/>
      <c r="U103" s="328"/>
      <c r="V103" s="292"/>
      <c r="W103" s="149"/>
      <c r="X103" s="166"/>
      <c r="Y103" s="175" t="str">
        <f>IF(X103=Controles!$D$5,Controles!$E$5,IF(X103=Controles!$D$6,Controles!$E$6,IF(X103=Controles!$D$7,Controles!$E$7," ")))</f>
        <v xml:space="preserve"> </v>
      </c>
      <c r="Z103" s="166"/>
      <c r="AA103" s="65" t="str">
        <f>IF(Z103=Controles!$D$8,Controles!$E$8,IF(Z103=Controles!$D$9,Controles!$E$9," "))</f>
        <v xml:space="preserve"> </v>
      </c>
      <c r="AB103" s="65" t="str">
        <f t="shared" si="38"/>
        <v/>
      </c>
      <c r="AC103" s="166"/>
      <c r="AD103" s="166"/>
      <c r="AE103" s="166"/>
      <c r="AF103" s="97" t="str">
        <f>+IF(X103=Controles!$D$5,Controles!$N$5,IF(X103=Controles!$D$6,Controles!$N$6,IF(X103=Controles!$D$7,Controles!$N$7," ")))</f>
        <v xml:space="preserve"> </v>
      </c>
      <c r="AG103" s="138" t="str">
        <f>IFERROR(IF(AND(AF102=Controles!$N$5,AF103=Controles!$N$5),(AG102-(+AG102*AB103)),IF(AND(AF102=Controles!$N$7,AF103=Controles!$N$5),(AG101-(+AG101*AB103)),IF(AF103=Controles!$N$7,AG102,""))),"")</f>
        <v/>
      </c>
      <c r="AH103" s="138" t="str">
        <f>IFERROR(IF(AND(AF102=Controles!$N$7,AF103=Controles!$N$7),(AH102-(+AH102*AB103)),IF(AND(AF102=Controles!$N$5,AF103=Controles!$N$7),(AH101-(+AH101*AB103)),IF(AF103=Controles!$N$5,AH102,""))),"")</f>
        <v/>
      </c>
      <c r="AI103" s="178" t="str">
        <f t="shared" si="51"/>
        <v/>
      </c>
      <c r="AJ103" s="178" t="str">
        <f t="shared" si="52"/>
        <v/>
      </c>
      <c r="AK103" s="179" t="str">
        <f t="shared" si="53"/>
        <v xml:space="preserve"> </v>
      </c>
      <c r="AL103" s="180" t="str">
        <f>IFERROR(VLOOKUP(AK103,'Matriz Calificación'!$C$54:$F$78,2,FALSE),"")</f>
        <v/>
      </c>
      <c r="AM103" s="181" t="str">
        <f>IFERROR(VLOOKUP(AL103,'Matriz Calificación'!$D$54:$I$78,4,FALSE)," ")</f>
        <v xml:space="preserve"> </v>
      </c>
      <c r="AN103" s="289"/>
      <c r="AO103" s="289"/>
      <c r="AP103" s="292"/>
      <c r="AQ103" s="329"/>
      <c r="AR103" s="66"/>
      <c r="AS103" s="167"/>
      <c r="AT103" s="167"/>
      <c r="AU103" s="167"/>
      <c r="AV103" s="66"/>
      <c r="AW103" s="167"/>
      <c r="AX103" s="169"/>
      <c r="AY103" s="169"/>
      <c r="AZ103" s="259"/>
      <c r="BA103" s="250"/>
      <c r="BB103" s="169"/>
      <c r="BC103" s="250"/>
    </row>
    <row r="104" spans="2:55" s="170" customFormat="1" ht="21" hidden="1" customHeight="1" x14ac:dyDescent="0.25">
      <c r="B104" s="264"/>
      <c r="C104" s="267"/>
      <c r="D104" s="258"/>
      <c r="E104" s="259"/>
      <c r="F104" s="255"/>
      <c r="G104" s="258"/>
      <c r="H104" s="250"/>
      <c r="I104" s="252"/>
      <c r="J104" s="254"/>
      <c r="K104" s="182"/>
      <c r="L104" s="261"/>
      <c r="M104" s="262"/>
      <c r="N104" s="261"/>
      <c r="O104" s="256"/>
      <c r="P104" s="292"/>
      <c r="Q104" s="261"/>
      <c r="R104" s="330"/>
      <c r="S104" s="330"/>
      <c r="T104" s="330"/>
      <c r="U104" s="328"/>
      <c r="V104" s="292"/>
      <c r="W104" s="149"/>
      <c r="X104" s="166"/>
      <c r="Y104" s="175" t="str">
        <f>IF(X104=Controles!$D$5,Controles!$E$5,IF(X104=Controles!$D$6,Controles!$E$6,IF(X104=Controles!$D$7,Controles!$E$7," ")))</f>
        <v xml:space="preserve"> </v>
      </c>
      <c r="Z104" s="166"/>
      <c r="AA104" s="65" t="str">
        <f>IF(Z104=Controles!$D$8,Controles!$E$8,IF(Z104=Controles!$D$9,Controles!$E$9," "))</f>
        <v xml:space="preserve"> </v>
      </c>
      <c r="AB104" s="65" t="str">
        <f t="shared" si="38"/>
        <v/>
      </c>
      <c r="AC104" s="166"/>
      <c r="AD104" s="166"/>
      <c r="AE104" s="166"/>
      <c r="AF104" s="97" t="str">
        <f>+IF(X104=Controles!$D$5,Controles!$N$5,IF(X104=Controles!$D$6,Controles!$N$6,IF(X104=Controles!$D$7,Controles!$N$7," ")))</f>
        <v xml:space="preserve"> </v>
      </c>
      <c r="AG104" s="138" t="str">
        <f>IFERROR(IF(AND(AF103=Controles!$N$5,AF104=Controles!$N$5),(AG103-(+AG103*AB104)),IF(AND(AF103=Controles!$N$7,AF104=Controles!$N$5),(AG102-(+AG102*AB104)),IF(AF104=Controles!$N$7,AG103,""))),"")</f>
        <v/>
      </c>
      <c r="AH104" s="138" t="str">
        <f>IFERROR(IF(AND(AF103=Controles!$N$7,AF104=Controles!$N$7),(AH103-(+AH103*AB104)),IF(AND(AF103=Controles!$N$5,AF104=Controles!$N$7),(AH102-(+AH102*AB104)),IF(AF104=Controles!$N$5,AH103,""))),"")</f>
        <v/>
      </c>
      <c r="AI104" s="178" t="str">
        <f t="shared" si="51"/>
        <v/>
      </c>
      <c r="AJ104" s="178" t="str">
        <f t="shared" si="52"/>
        <v/>
      </c>
      <c r="AK104" s="179" t="str">
        <f t="shared" si="53"/>
        <v xml:space="preserve"> </v>
      </c>
      <c r="AL104" s="180" t="str">
        <f>IFERROR(VLOOKUP(AK104,'Matriz Calificación'!$C$54:$F$78,2,FALSE),"")</f>
        <v/>
      </c>
      <c r="AM104" s="181" t="str">
        <f>IFERROR(VLOOKUP(AL104,'Matriz Calificación'!$D$54:$I$78,4,FALSE)," ")</f>
        <v xml:space="preserve"> </v>
      </c>
      <c r="AN104" s="289"/>
      <c r="AO104" s="289"/>
      <c r="AP104" s="292"/>
      <c r="AQ104" s="329"/>
      <c r="AR104" s="66"/>
      <c r="AS104" s="167"/>
      <c r="AT104" s="167"/>
      <c r="AU104" s="167"/>
      <c r="AV104" s="66"/>
      <c r="AW104" s="167"/>
      <c r="AX104" s="169"/>
      <c r="AY104" s="169"/>
      <c r="AZ104" s="259"/>
      <c r="BA104" s="250"/>
      <c r="BB104" s="169"/>
      <c r="BC104" s="250"/>
    </row>
    <row r="105" spans="2:55" s="170" customFormat="1" ht="21" hidden="1" customHeight="1" x14ac:dyDescent="0.25">
      <c r="B105" s="264"/>
      <c r="C105" s="267"/>
      <c r="D105" s="258"/>
      <c r="E105" s="259"/>
      <c r="F105" s="255"/>
      <c r="G105" s="258"/>
      <c r="H105" s="250"/>
      <c r="I105" s="252"/>
      <c r="J105" s="254"/>
      <c r="K105" s="182"/>
      <c r="L105" s="261"/>
      <c r="M105" s="262"/>
      <c r="N105" s="261"/>
      <c r="O105" s="256"/>
      <c r="P105" s="292"/>
      <c r="Q105" s="261"/>
      <c r="R105" s="330"/>
      <c r="S105" s="330"/>
      <c r="T105" s="330"/>
      <c r="U105" s="328"/>
      <c r="V105" s="292"/>
      <c r="W105" s="149"/>
      <c r="X105" s="166"/>
      <c r="Y105" s="175" t="str">
        <f>IF(X105=Controles!$D$5,Controles!$E$5,IF(X105=Controles!$D$6,Controles!$E$6,IF(X105=Controles!$D$7,Controles!$E$7," ")))</f>
        <v xml:space="preserve"> </v>
      </c>
      <c r="Z105" s="166"/>
      <c r="AA105" s="65" t="str">
        <f>IF(Z105=Controles!$D$8,Controles!$E$8,IF(Z105=Controles!$D$9,Controles!$E$9," "))</f>
        <v xml:space="preserve"> </v>
      </c>
      <c r="AB105" s="65" t="str">
        <f t="shared" si="38"/>
        <v/>
      </c>
      <c r="AC105" s="166"/>
      <c r="AD105" s="166"/>
      <c r="AE105" s="166"/>
      <c r="AF105" s="97" t="str">
        <f>+IF(X105=Controles!$D$5,Controles!$N$5,IF(X105=Controles!$D$6,Controles!$N$6,IF(X105=Controles!$D$7,Controles!$N$7," ")))</f>
        <v xml:space="preserve"> </v>
      </c>
      <c r="AG105" s="138" t="str">
        <f>IFERROR(IF(AND(AF104=Controles!$N$5,AF105=Controles!$N$5),(AG104-(+AG104*AB105)),IF(AND(AF104=Controles!$N$7,AF105=Controles!$N$5),(AG103-(+AG103*AB105)),IF(AF105=Controles!$N$7,AG104,""))),"")</f>
        <v/>
      </c>
      <c r="AH105" s="138" t="str">
        <f>IFERROR(IF(AND(AF104=Controles!$N$7,AF105=Controles!$N$7),(AH104-(+AH104*AB105)),IF(AND(AF104=Controles!$N$5,AF105=Controles!$N$7),(AH103-(+AH103*AB105)),IF(AF105=Controles!$N$5,AH104,""))),"")</f>
        <v/>
      </c>
      <c r="AI105" s="178" t="str">
        <f t="shared" si="51"/>
        <v/>
      </c>
      <c r="AJ105" s="178" t="str">
        <f t="shared" si="52"/>
        <v/>
      </c>
      <c r="AK105" s="179" t="str">
        <f t="shared" si="53"/>
        <v xml:space="preserve"> </v>
      </c>
      <c r="AL105" s="180" t="str">
        <f>IFERROR(VLOOKUP(AK105,'Matriz Calificación'!$C$54:$F$78,2,FALSE),"")</f>
        <v/>
      </c>
      <c r="AM105" s="181" t="str">
        <f>IFERROR(VLOOKUP(AL105,'Matriz Calificación'!$D$54:$I$78,4,FALSE)," ")</f>
        <v xml:space="preserve"> </v>
      </c>
      <c r="AN105" s="289"/>
      <c r="AO105" s="289"/>
      <c r="AP105" s="292"/>
      <c r="AQ105" s="329"/>
      <c r="AR105" s="66"/>
      <c r="AS105" s="167"/>
      <c r="AT105" s="167"/>
      <c r="AU105" s="167"/>
      <c r="AV105" s="66"/>
      <c r="AW105" s="167"/>
      <c r="AX105" s="169"/>
      <c r="AY105" s="169"/>
      <c r="AZ105" s="259"/>
      <c r="BA105" s="250"/>
      <c r="BB105" s="169"/>
      <c r="BC105" s="250"/>
    </row>
    <row r="106" spans="2:55" s="170" customFormat="1" ht="21" hidden="1" customHeight="1" x14ac:dyDescent="0.25">
      <c r="B106" s="264"/>
      <c r="C106" s="267"/>
      <c r="D106" s="258"/>
      <c r="E106" s="259"/>
      <c r="F106" s="255"/>
      <c r="G106" s="258"/>
      <c r="H106" s="250"/>
      <c r="I106" s="252"/>
      <c r="J106" s="254"/>
      <c r="K106" s="182"/>
      <c r="L106" s="261"/>
      <c r="M106" s="262"/>
      <c r="N106" s="261"/>
      <c r="O106" s="256"/>
      <c r="P106" s="292"/>
      <c r="Q106" s="261"/>
      <c r="R106" s="330"/>
      <c r="S106" s="330"/>
      <c r="T106" s="330"/>
      <c r="U106" s="328"/>
      <c r="V106" s="292"/>
      <c r="W106" s="149"/>
      <c r="X106" s="166"/>
      <c r="Y106" s="175" t="str">
        <f>IF(X106=Controles!$D$5,Controles!$E$5,IF(X106=Controles!$D$6,Controles!$E$6,IF(X106=Controles!$D$7,Controles!$E$7," ")))</f>
        <v xml:space="preserve"> </v>
      </c>
      <c r="Z106" s="166"/>
      <c r="AA106" s="65" t="str">
        <f>IF(Z106=Controles!$D$8,Controles!$E$8,IF(Z106=Controles!$D$9,Controles!$E$9," "))</f>
        <v xml:space="preserve"> </v>
      </c>
      <c r="AB106" s="65" t="str">
        <f t="shared" si="38"/>
        <v/>
      </c>
      <c r="AC106" s="166"/>
      <c r="AD106" s="166"/>
      <c r="AE106" s="166"/>
      <c r="AF106" s="97" t="str">
        <f>+IF(X106=Controles!$D$5,Controles!$N$5,IF(X106=Controles!$D$6,Controles!$N$6,IF(X106=Controles!$D$7,Controles!$N$7," ")))</f>
        <v xml:space="preserve"> </v>
      </c>
      <c r="AG106" s="138" t="str">
        <f>IFERROR(IF(AND(AF105=Controles!$N$5,AF106=Controles!$N$5),(AG105-(+AG105*AB106)),IF(AND(AF105=Controles!$N$7,AF106=Controles!$N$5),(AG104-(+AG104*AB106)),IF(AF106=Controles!$N$7,AG105,""))),"")</f>
        <v/>
      </c>
      <c r="AH106" s="138" t="str">
        <f>IFERROR(IF(AND(AF105=Controles!$N$7,AF106=Controles!$N$7),(AH105-(+AH105*AB106)),IF(AND(AF105=Controles!$N$5,AF106=Controles!$N$7),(AH104-(+AH104*AB106)),IF(AF106=Controles!$N$5,AH105,""))),"")</f>
        <v/>
      </c>
      <c r="AI106" s="178" t="str">
        <f t="shared" si="51"/>
        <v/>
      </c>
      <c r="AJ106" s="178" t="str">
        <f t="shared" si="52"/>
        <v/>
      </c>
      <c r="AK106" s="179" t="str">
        <f t="shared" si="53"/>
        <v xml:space="preserve"> </v>
      </c>
      <c r="AL106" s="180" t="str">
        <f>IFERROR(VLOOKUP(AK106,'Matriz Calificación'!$C$54:$F$78,2,FALSE),"")</f>
        <v/>
      </c>
      <c r="AM106" s="181" t="str">
        <f>IFERROR(VLOOKUP(AL106,'Matriz Calificación'!$D$54:$I$78,4,FALSE)," ")</f>
        <v xml:space="preserve"> </v>
      </c>
      <c r="AN106" s="289"/>
      <c r="AO106" s="289"/>
      <c r="AP106" s="292"/>
      <c r="AQ106" s="329"/>
      <c r="AR106" s="66"/>
      <c r="AS106" s="167"/>
      <c r="AT106" s="167"/>
      <c r="AU106" s="167"/>
      <c r="AV106" s="66"/>
      <c r="AW106" s="167"/>
      <c r="AX106" s="169"/>
      <c r="AY106" s="169"/>
      <c r="AZ106" s="259"/>
      <c r="BA106" s="250"/>
      <c r="BB106" s="169"/>
      <c r="BC106" s="250"/>
    </row>
    <row r="107" spans="2:55" s="170" customFormat="1" ht="21" hidden="1" customHeight="1" x14ac:dyDescent="0.25">
      <c r="B107" s="264"/>
      <c r="C107" s="267"/>
      <c r="D107" s="258"/>
      <c r="E107" s="259"/>
      <c r="F107" s="255"/>
      <c r="G107" s="258"/>
      <c r="H107" s="250"/>
      <c r="I107" s="252"/>
      <c r="J107" s="254"/>
      <c r="K107" s="182"/>
      <c r="L107" s="261"/>
      <c r="M107" s="262"/>
      <c r="N107" s="261"/>
      <c r="O107" s="256"/>
      <c r="P107" s="292"/>
      <c r="Q107" s="261"/>
      <c r="R107" s="330"/>
      <c r="S107" s="330"/>
      <c r="T107" s="330"/>
      <c r="U107" s="328"/>
      <c r="V107" s="292"/>
      <c r="W107" s="149"/>
      <c r="X107" s="166"/>
      <c r="Y107" s="175" t="str">
        <f>IF(X107=Controles!$D$5,Controles!$E$5,IF(X107=Controles!$D$6,Controles!$E$6,IF(X107=Controles!$D$7,Controles!$E$7," ")))</f>
        <v xml:space="preserve"> </v>
      </c>
      <c r="Z107" s="166"/>
      <c r="AA107" s="65" t="str">
        <f>IF(Z107=Controles!$D$8,Controles!$E$8,IF(Z107=Controles!$D$9,Controles!$E$9," "))</f>
        <v xml:space="preserve"> </v>
      </c>
      <c r="AB107" s="65" t="str">
        <f t="shared" si="38"/>
        <v/>
      </c>
      <c r="AC107" s="166"/>
      <c r="AD107" s="166"/>
      <c r="AE107" s="166"/>
      <c r="AF107" s="97" t="str">
        <f>+IF(X107=Controles!$D$5,Controles!$N$5,IF(X107=Controles!$D$6,Controles!$N$6,IF(X107=Controles!$D$7,Controles!$N$7," ")))</f>
        <v xml:space="preserve"> </v>
      </c>
      <c r="AG107" s="138" t="str">
        <f>IFERROR(IF(AND(AF106=Controles!$N$5,AF107=Controles!$N$5),(AG106-(+AG106*AB107)),IF(AND(AF106=Controles!$N$7,AF107=Controles!$N$5),(AG105-(+AG105*AB107)),IF(AF107=Controles!$N$7,AG106,""))),"")</f>
        <v/>
      </c>
      <c r="AH107" s="138" t="str">
        <f>IFERROR(IF(AND(AF106=Controles!$N$7,AF107=Controles!$N$7),(AH106-(+AH106*AB107)),IF(AND(AF106=Controles!$N$5,AF107=Controles!$N$7),(AH105-(+AH105*AB107)),IF(AF107=Controles!$N$5,AH106,""))),"")</f>
        <v/>
      </c>
      <c r="AI107" s="178" t="str">
        <f t="shared" si="51"/>
        <v/>
      </c>
      <c r="AJ107" s="178" t="str">
        <f t="shared" si="52"/>
        <v/>
      </c>
      <c r="AK107" s="179" t="str">
        <f t="shared" si="53"/>
        <v xml:space="preserve"> </v>
      </c>
      <c r="AL107" s="180" t="str">
        <f>IFERROR(VLOOKUP(AK107,'Matriz Calificación'!$C$54:$F$78,2,FALSE),"")</f>
        <v/>
      </c>
      <c r="AM107" s="181" t="str">
        <f>IFERROR(VLOOKUP(AL107,'Matriz Calificación'!$D$54:$I$78,4,FALSE)," ")</f>
        <v xml:space="preserve"> </v>
      </c>
      <c r="AN107" s="289"/>
      <c r="AO107" s="289"/>
      <c r="AP107" s="292"/>
      <c r="AQ107" s="329"/>
      <c r="AR107" s="66"/>
      <c r="AS107" s="165"/>
      <c r="AT107" s="168"/>
      <c r="AU107" s="168"/>
      <c r="AV107" s="66"/>
      <c r="AW107" s="167"/>
      <c r="AX107" s="169"/>
      <c r="AY107" s="169"/>
      <c r="AZ107" s="259"/>
      <c r="BA107" s="250"/>
      <c r="BB107" s="169"/>
      <c r="BC107" s="250"/>
    </row>
    <row r="108" spans="2:55" s="170" customFormat="1" ht="21" hidden="1" customHeight="1" x14ac:dyDescent="0.25">
      <c r="B108" s="264"/>
      <c r="C108" s="267"/>
      <c r="D108" s="258"/>
      <c r="E108" s="259"/>
      <c r="F108" s="255"/>
      <c r="G108" s="258"/>
      <c r="H108" s="250"/>
      <c r="I108" s="252"/>
      <c r="J108" s="254"/>
      <c r="K108" s="182"/>
      <c r="L108" s="261"/>
      <c r="M108" s="262"/>
      <c r="N108" s="261"/>
      <c r="O108" s="256"/>
      <c r="P108" s="292"/>
      <c r="Q108" s="261"/>
      <c r="R108" s="330"/>
      <c r="S108" s="330"/>
      <c r="T108" s="330"/>
      <c r="U108" s="328"/>
      <c r="V108" s="292"/>
      <c r="W108" s="149"/>
      <c r="X108" s="166"/>
      <c r="Y108" s="175" t="str">
        <f>IF(X108=Controles!$D$5,Controles!$E$5,IF(X108=Controles!$D$6,Controles!$E$6,IF(X108=Controles!$D$7,Controles!$E$7," ")))</f>
        <v xml:space="preserve"> </v>
      </c>
      <c r="Z108" s="166"/>
      <c r="AA108" s="65" t="str">
        <f>IF(Z108=Controles!$D$8,Controles!$E$8,IF(Z108=Controles!$D$9,Controles!$E$9," "))</f>
        <v xml:space="preserve"> </v>
      </c>
      <c r="AB108" s="65" t="str">
        <f t="shared" si="38"/>
        <v/>
      </c>
      <c r="AC108" s="166"/>
      <c r="AD108" s="166"/>
      <c r="AE108" s="166"/>
      <c r="AF108" s="97" t="str">
        <f>+IF(X108=Controles!$D$5,Controles!$N$5,IF(X108=Controles!$D$6,Controles!$N$6,IF(X108=Controles!$D$7,Controles!$N$7," ")))</f>
        <v xml:space="preserve"> </v>
      </c>
      <c r="AG108" s="138" t="str">
        <f>IFERROR(IF(AND(AF107=Controles!$N$5,AF108=Controles!$N$5),(AG107-(+AG107*AB108)),IF(AND(AF107=Controles!$N$7,AF108=Controles!$N$5),(AG106-(+AG106*AB108)),IF(AF108=Controles!$N$7,AG107,""))),"")</f>
        <v/>
      </c>
      <c r="AH108" s="138" t="str">
        <f>IFERROR(IF(AND(AF107=Controles!$N$7,AF108=Controles!$N$7),(AH107-(+AH107*AB108)),IF(AND(AF107=Controles!$N$5,AF108=Controles!$N$7),(AH106-(+AH106*AB108)),IF(AF108=Controles!$N$5,AH107,""))),"")</f>
        <v/>
      </c>
      <c r="AI108" s="178" t="str">
        <f t="shared" si="51"/>
        <v/>
      </c>
      <c r="AJ108" s="178" t="str">
        <f t="shared" si="52"/>
        <v/>
      </c>
      <c r="AK108" s="179" t="str">
        <f t="shared" si="53"/>
        <v xml:space="preserve"> </v>
      </c>
      <c r="AL108" s="180" t="str">
        <f>IFERROR(VLOOKUP(AK108,'Matriz Calificación'!$C$54:$F$78,2,FALSE),"")</f>
        <v/>
      </c>
      <c r="AM108" s="181" t="str">
        <f>IFERROR(VLOOKUP(AL108,'Matriz Calificación'!$D$54:$I$78,4,FALSE)," ")</f>
        <v xml:space="preserve"> </v>
      </c>
      <c r="AN108" s="289"/>
      <c r="AO108" s="289"/>
      <c r="AP108" s="292"/>
      <c r="AQ108" s="329"/>
      <c r="AR108" s="66"/>
      <c r="AS108" s="165"/>
      <c r="AT108" s="168"/>
      <c r="AU108" s="168"/>
      <c r="AV108" s="66"/>
      <c r="AW108" s="167"/>
      <c r="AX108" s="169"/>
      <c r="AY108" s="169"/>
      <c r="AZ108" s="259"/>
      <c r="BA108" s="250"/>
      <c r="BB108" s="169"/>
      <c r="BC108" s="250"/>
    </row>
    <row r="109" spans="2:55" s="170" customFormat="1" ht="21" hidden="1" customHeight="1" x14ac:dyDescent="0.25">
      <c r="B109" s="265"/>
      <c r="C109" s="268"/>
      <c r="D109" s="258"/>
      <c r="E109" s="259"/>
      <c r="F109" s="255"/>
      <c r="G109" s="258"/>
      <c r="H109" s="250"/>
      <c r="I109" s="253"/>
      <c r="J109" s="254"/>
      <c r="K109" s="182"/>
      <c r="L109" s="261"/>
      <c r="M109" s="262"/>
      <c r="N109" s="261"/>
      <c r="O109" s="257"/>
      <c r="P109" s="292"/>
      <c r="Q109" s="261"/>
      <c r="R109" s="330"/>
      <c r="S109" s="330"/>
      <c r="T109" s="330"/>
      <c r="U109" s="328"/>
      <c r="V109" s="292"/>
      <c r="W109" s="149"/>
      <c r="X109" s="166"/>
      <c r="Y109" s="175" t="str">
        <f>IF(X109=Controles!$D$5,Controles!$E$5,IF(X109=Controles!$D$6,Controles!$E$6,IF(X109=Controles!$D$7,Controles!$E$7," ")))</f>
        <v xml:space="preserve"> </v>
      </c>
      <c r="Z109" s="166"/>
      <c r="AA109" s="65" t="str">
        <f>IF(Z109=Controles!$D$8,Controles!$E$8,IF(Z109=Controles!$D$9,Controles!$E$9," "))</f>
        <v xml:space="preserve"> </v>
      </c>
      <c r="AB109" s="65" t="str">
        <f t="shared" si="38"/>
        <v/>
      </c>
      <c r="AC109" s="166"/>
      <c r="AD109" s="166"/>
      <c r="AE109" s="166"/>
      <c r="AF109" s="97" t="str">
        <f>+IF(X109=Controles!$D$5,Controles!$N$5,IF(X109=Controles!$D$6,Controles!$N$6,IF(X109=Controles!$D$7,Controles!$N$7," ")))</f>
        <v xml:space="preserve"> </v>
      </c>
      <c r="AG109" s="138" t="str">
        <f>IFERROR(IF(AND(AF108=Controles!$N$5,AF109=Controles!$N$5),(AG108-(+AG108*AB109)),IF(AND(AF108=Controles!$N$7,AF109=Controles!$N$5),(AG107-(+AG107*AB109)),IF(AF109=Controles!$N$7,AG108,""))),"")</f>
        <v/>
      </c>
      <c r="AH109" s="138" t="str">
        <f>IFERROR(IF(AND(AF108=Controles!$N$7,AF109=Controles!$N$7),(AH108-(+AH108*AB109)),IF(AND(AF108=Controles!$N$5,AF109=Controles!$N$7),(AH107-(+AH107*AB109)),IF(AF109=Controles!$N$5,AH108,""))),"")</f>
        <v/>
      </c>
      <c r="AI109" s="178" t="str">
        <f t="shared" si="51"/>
        <v/>
      </c>
      <c r="AJ109" s="178" t="str">
        <f t="shared" si="52"/>
        <v/>
      </c>
      <c r="AK109" s="179" t="str">
        <f t="shared" si="53"/>
        <v xml:space="preserve"> </v>
      </c>
      <c r="AL109" s="180" t="str">
        <f>IFERROR(VLOOKUP(AK109,'Matriz Calificación'!$C$54:$F$78,2,FALSE),"")</f>
        <v/>
      </c>
      <c r="AM109" s="181" t="str">
        <f>IFERROR(VLOOKUP(AL109,'Matriz Calificación'!$D$54:$I$78,4,FALSE)," ")</f>
        <v xml:space="preserve"> </v>
      </c>
      <c r="AN109" s="290"/>
      <c r="AO109" s="290"/>
      <c r="AP109" s="292"/>
      <c r="AQ109" s="329"/>
      <c r="AR109" s="66"/>
      <c r="AS109" s="165"/>
      <c r="AT109" s="67"/>
      <c r="AU109" s="67"/>
      <c r="AV109" s="66"/>
      <c r="AW109" s="167"/>
      <c r="AX109" s="169"/>
      <c r="AY109" s="169"/>
      <c r="AZ109" s="259"/>
      <c r="BA109" s="250"/>
      <c r="BB109" s="169"/>
      <c r="BC109" s="250"/>
    </row>
    <row r="110" spans="2:55" s="170" customFormat="1" ht="21" hidden="1" customHeight="1" x14ac:dyDescent="0.25">
      <c r="B110" s="263"/>
      <c r="C110" s="266" t="str">
        <f>+IFERROR(VLOOKUP(B110,INF!$A$2:$B$90,2,FALSE)," ")</f>
        <v xml:space="preserve"> </v>
      </c>
      <c r="D110" s="258"/>
      <c r="E110" s="259"/>
      <c r="F110" s="260"/>
      <c r="G110" s="258"/>
      <c r="H110" s="250"/>
      <c r="I110" s="251"/>
      <c r="J110" s="254" t="str">
        <f t="shared" ref="J110" si="54">IF(G110&lt;&gt;"",CONCATENATE("Posibilidad de ",G110," por"," ",H110," debido a"," ",I110),"")</f>
        <v/>
      </c>
      <c r="K110" s="182"/>
      <c r="L110" s="261"/>
      <c r="M110" s="262"/>
      <c r="N110" s="261"/>
      <c r="O110" s="256"/>
      <c r="P110" s="292" t="str">
        <f>IF(O110="","",IF(O110&lt;=2,Probabilidad!$B$8,IF(O110&lt;=11.999,Probabilidad!$B$7,IF(O110&lt;=48,Probabilidad!$B$6,IF(O110&lt;=239.999,Probabilidad!$B$5,IF(O110&gt;=240,Probabilidad!$B$4,""))))))</f>
        <v/>
      </c>
      <c r="Q110" s="261"/>
      <c r="R110" s="330" t="str">
        <f>IFERROR(VLOOKUP(P110,Probabilidad!$B$4:$C$8,2,FALSE),"")</f>
        <v/>
      </c>
      <c r="S110" s="330" t="str">
        <f>IFERROR(VLOOKUP(Q110,Impacto!$B$4:$C$16,2,FALSE),"")</f>
        <v/>
      </c>
      <c r="T110" s="330" t="str">
        <f t="shared" ref="T110" si="55">IFERROR(VALUE((R110&amp;""&amp;S110))," ")</f>
        <v xml:space="preserve"> </v>
      </c>
      <c r="U110" s="328" t="str">
        <f>IFERROR(VLOOKUP(T110,'Matriz Calificación'!$C$54:$D$78,2,FALSE)," ")</f>
        <v xml:space="preserve"> </v>
      </c>
      <c r="V110" s="292" t="str">
        <f>IFERROR(VLOOKUP(T110,'Matriz Calificación'!$C$54:$F$78,3,FALSE)," ")</f>
        <v xml:space="preserve"> </v>
      </c>
      <c r="W110" s="149"/>
      <c r="X110" s="166"/>
      <c r="Y110" s="175" t="str">
        <f>IF(X110=Controles!$D$5,Controles!$E$5,IF(X110=Controles!$D$6,Controles!$E$6,IF(X110=Controles!$D$7,Controles!$E$7," ")))</f>
        <v xml:space="preserve"> </v>
      </c>
      <c r="Z110" s="166"/>
      <c r="AA110" s="65" t="str">
        <f>IF(Z110=Controles!$D$8,Controles!$E$8,IF(Z110=Controles!$D$9,Controles!$E$9," "))</f>
        <v xml:space="preserve"> </v>
      </c>
      <c r="AB110" s="65" t="str">
        <f t="shared" si="38"/>
        <v/>
      </c>
      <c r="AC110" s="166"/>
      <c r="AD110" s="166"/>
      <c r="AE110" s="166"/>
      <c r="AF110" s="97" t="str">
        <f>+IF(X110=Controles!$D$5,Controles!$N$5,IF(X110=Controles!$D$6,Controles!$N$6,IF(X110=Controles!$D$7,Controles!$N$7," ")))</f>
        <v xml:space="preserve"> </v>
      </c>
      <c r="AG110" s="138" t="str">
        <f>IFERROR(IF(AF110=Controles!$N$5,(($R$110-($R$110*AB110))),IF(AF110=Controles!$N$7,$R$110,""))," ")</f>
        <v/>
      </c>
      <c r="AH110" s="138" t="str">
        <f>IFERROR(IF(AF110=Controles!$N$7,(($S$110-($S$110*AB110))),IF(AF110=Controles!$N$5,$S$110,""))," ")</f>
        <v/>
      </c>
      <c r="AI110" s="178" t="str">
        <f>IFERROR(IF(AG110="","",IF(AG110&lt;=20,"20",IF(AG110&lt;=40,"40",IF(AG110&lt;=60,"60",IF(AG110&lt;=80,"80","100"))))),"")</f>
        <v/>
      </c>
      <c r="AJ110" s="178" t="str">
        <f>IFERROR(IF(AH110="","",IF(AH110&lt;=20,"20",IF(AH110&lt;=40,"40",IF(AH110&lt;=60,"60",IF(AH110&lt;=80,"80","100"))))),"")</f>
        <v/>
      </c>
      <c r="AK110" s="179" t="str">
        <f>IFERROR(VALUE((AI110&amp;""&amp;AJ110))," ")</f>
        <v xml:space="preserve"> </v>
      </c>
      <c r="AL110" s="180" t="str">
        <f>IFERROR(VLOOKUP(AK110,'Matriz Calificación'!$C$54:$F$78,2,FALSE),"")</f>
        <v/>
      </c>
      <c r="AM110" s="181" t="str">
        <f>IFERROR(VLOOKUP(AL110,'Matriz Calificación'!$D$54:$I$78,4,FALSE)," ")</f>
        <v xml:space="preserve"> </v>
      </c>
      <c r="AN110" s="288" t="e" cm="1" vm="1">
        <f t="array" aca="1" ref="AN110" ca="1">INDEX(AK110:AK118,COUNT(AK110:AK118))</f>
        <v>#VALUE!</v>
      </c>
      <c r="AO110" s="288" t="str">
        <f ca="1">IFERROR(VLOOKUP(AN110,'Matriz Calificación'!$C$54:$F$78,2,FALSE),"")</f>
        <v/>
      </c>
      <c r="AP110" s="292" t="str">
        <f ca="1">IFERROR(VLOOKUP(AO110,'Matriz Calificación'!$D$54:$I$78,4,FALSE)," ")</f>
        <v xml:space="preserve"> </v>
      </c>
      <c r="AQ110" s="329" t="str">
        <f ca="1">IFERROR(VLOOKUP(AO110,'Matriz Calificación'!$D$54:$I$78,5,FALSE)," ")</f>
        <v xml:space="preserve"> </v>
      </c>
      <c r="AR110" s="66"/>
      <c r="AS110" s="167"/>
      <c r="AT110" s="167"/>
      <c r="AU110" s="167"/>
      <c r="AV110" s="66"/>
      <c r="AW110" s="167"/>
      <c r="AX110" s="169"/>
      <c r="AY110" s="169"/>
      <c r="AZ110" s="259"/>
      <c r="BA110" s="250"/>
      <c r="BB110" s="169"/>
      <c r="BC110" s="250"/>
    </row>
    <row r="111" spans="2:55" s="170" customFormat="1" ht="21" hidden="1" customHeight="1" x14ac:dyDescent="0.25">
      <c r="B111" s="264"/>
      <c r="C111" s="267"/>
      <c r="D111" s="258"/>
      <c r="E111" s="259"/>
      <c r="F111" s="255"/>
      <c r="G111" s="258"/>
      <c r="H111" s="250"/>
      <c r="I111" s="252"/>
      <c r="J111" s="254"/>
      <c r="K111" s="182"/>
      <c r="L111" s="261"/>
      <c r="M111" s="262"/>
      <c r="N111" s="261"/>
      <c r="O111" s="256"/>
      <c r="P111" s="292"/>
      <c r="Q111" s="261"/>
      <c r="R111" s="330"/>
      <c r="S111" s="330"/>
      <c r="T111" s="330"/>
      <c r="U111" s="328"/>
      <c r="V111" s="292"/>
      <c r="W111" s="149"/>
      <c r="X111" s="166"/>
      <c r="Y111" s="175" t="str">
        <f>IF(X111=Controles!$D$5,Controles!$E$5,IF(X111=Controles!$D$6,Controles!$E$6,IF(X111=Controles!$D$7,Controles!$E$7," ")))</f>
        <v xml:space="preserve"> </v>
      </c>
      <c r="Z111" s="166"/>
      <c r="AA111" s="65" t="str">
        <f>IF(Z111=Controles!$D$8,Controles!$E$8,IF(Z111=Controles!$D$9,Controles!$E$9," "))</f>
        <v xml:space="preserve"> </v>
      </c>
      <c r="AB111" s="65" t="str">
        <f t="shared" si="38"/>
        <v/>
      </c>
      <c r="AC111" s="166"/>
      <c r="AD111" s="166"/>
      <c r="AE111" s="166"/>
      <c r="AF111" s="97" t="str">
        <f>+IF(X111=Controles!$D$5,Controles!$N$5,IF(X111=Controles!$D$6,Controles!$N$6,IF(X111=Controles!$D$7,Controles!$N$7," ")))</f>
        <v xml:space="preserve"> </v>
      </c>
      <c r="AG111" s="138" t="str">
        <f>IFERROR(IF(AND(AF110=Controles!$N$5,AF111=Controles!$N$5),(AG110-(+AG110*AB111)),IF(AF111=Controles!$N$5,(R110-(+R110*AB111)),IF(AF111=Controles!$N$7,AG110,""))),"")</f>
        <v/>
      </c>
      <c r="AH111" s="138" t="str">
        <f>IFERROR(IF(AND(AF110=Controles!$N$7,AF111=Controles!$N$7),(AH110-(+AH110*AB111)),IF(AF111=Controles!$N$7,($S$110-(+$S$110*AB111)),IF(AF111=Controles!$N$5,AH110,""))),"")</f>
        <v/>
      </c>
      <c r="AI111" s="178" t="str">
        <f t="shared" ref="AI111:AI118" si="56">IFERROR(IF(AG111="","",IF(AG111&lt;=20,"20",IF(AG111&lt;=40,"40",IF(AG111&lt;=60,"60",IF(AG111&lt;=80,"80","100"))))),"")</f>
        <v/>
      </c>
      <c r="AJ111" s="178" t="str">
        <f t="shared" ref="AJ111:AJ118" si="57">IFERROR(IF(AH111="","",IF(AH111&lt;=20,"20",IF(AH111&lt;=40,"40",IF(AH111&lt;=60,"60",IF(AH111&lt;=80,"80","100"))))),"")</f>
        <v/>
      </c>
      <c r="AK111" s="179" t="str">
        <f t="shared" ref="AK111:AK118" si="58">IFERROR(VALUE((AI111&amp;""&amp;AJ111))," ")</f>
        <v xml:space="preserve"> </v>
      </c>
      <c r="AL111" s="180" t="str">
        <f>IFERROR(VLOOKUP(AK111,'Matriz Calificación'!$C$54:$F$78,2,FALSE),"")</f>
        <v/>
      </c>
      <c r="AM111" s="181" t="str">
        <f>IFERROR(VLOOKUP(AL111,'Matriz Calificación'!$D$54:$I$78,4,FALSE)," ")</f>
        <v xml:space="preserve"> </v>
      </c>
      <c r="AN111" s="289"/>
      <c r="AO111" s="289"/>
      <c r="AP111" s="292"/>
      <c r="AQ111" s="329"/>
      <c r="AR111" s="66"/>
      <c r="AS111" s="167"/>
      <c r="AT111" s="167"/>
      <c r="AU111" s="167"/>
      <c r="AV111" s="66"/>
      <c r="AW111" s="167"/>
      <c r="AX111" s="169"/>
      <c r="AY111" s="169"/>
      <c r="AZ111" s="259"/>
      <c r="BA111" s="250"/>
      <c r="BB111" s="169"/>
      <c r="BC111" s="250"/>
    </row>
    <row r="112" spans="2:55" s="170" customFormat="1" ht="21" hidden="1" customHeight="1" x14ac:dyDescent="0.25">
      <c r="B112" s="264"/>
      <c r="C112" s="267"/>
      <c r="D112" s="258"/>
      <c r="E112" s="259"/>
      <c r="F112" s="255"/>
      <c r="G112" s="258"/>
      <c r="H112" s="250"/>
      <c r="I112" s="252"/>
      <c r="J112" s="254"/>
      <c r="K112" s="182"/>
      <c r="L112" s="261"/>
      <c r="M112" s="262"/>
      <c r="N112" s="261"/>
      <c r="O112" s="256"/>
      <c r="P112" s="292"/>
      <c r="Q112" s="261"/>
      <c r="R112" s="330"/>
      <c r="S112" s="330"/>
      <c r="T112" s="330"/>
      <c r="U112" s="328"/>
      <c r="V112" s="292"/>
      <c r="W112" s="149"/>
      <c r="X112" s="166"/>
      <c r="Y112" s="175" t="str">
        <f>IF(X112=Controles!$D$5,Controles!$E$5,IF(X112=Controles!$D$6,Controles!$E$6,IF(X112=Controles!$D$7,Controles!$E$7," ")))</f>
        <v xml:space="preserve"> </v>
      </c>
      <c r="Z112" s="166"/>
      <c r="AA112" s="65" t="str">
        <f>IF(Z112=Controles!$D$8,Controles!$E$8,IF(Z112=Controles!$D$9,Controles!$E$9," "))</f>
        <v xml:space="preserve"> </v>
      </c>
      <c r="AB112" s="65" t="str">
        <f t="shared" si="38"/>
        <v/>
      </c>
      <c r="AC112" s="166"/>
      <c r="AD112" s="166"/>
      <c r="AE112" s="166"/>
      <c r="AF112" s="97" t="str">
        <f>+IF(X112=Controles!$D$5,Controles!$N$5,IF(X112=Controles!$D$6,Controles!$N$6,IF(X112=Controles!$D$7,Controles!$N$7," ")))</f>
        <v xml:space="preserve"> </v>
      </c>
      <c r="AG112" s="138" t="str">
        <f>IFERROR(IF(AND(AF111=Controles!$N$5,AF112=Controles!$N$5),(AG111-(+AG111*AB112)),IF(AND(AF111=Controles!$N$7,AF112=Controles!$N$5),(AG110-(+AG110*AB112)),IF(AF112=Controles!$N$7,AG111,""))),"")</f>
        <v/>
      </c>
      <c r="AH112" s="138" t="str">
        <f>IFERROR(IF(AND(AF111=Controles!$N$7,AF112=Controles!$N$7),(AH111-(+AH111*AB112)),IF(AND(AF111=Controles!$N$5,AF112=Controles!$N$7),(AH110-(+AH110*AB112)),IF(AF112=Controles!$N$5,AH111,""))),"")</f>
        <v/>
      </c>
      <c r="AI112" s="178" t="str">
        <f t="shared" si="56"/>
        <v/>
      </c>
      <c r="AJ112" s="178" t="str">
        <f t="shared" si="57"/>
        <v/>
      </c>
      <c r="AK112" s="179" t="str">
        <f t="shared" si="58"/>
        <v xml:space="preserve"> </v>
      </c>
      <c r="AL112" s="180" t="str">
        <f>IFERROR(VLOOKUP(AK112,'Matriz Calificación'!$C$54:$F$78,2,FALSE),"")</f>
        <v/>
      </c>
      <c r="AM112" s="181" t="str">
        <f>IFERROR(VLOOKUP(AL112,'Matriz Calificación'!$D$54:$I$78,4,FALSE)," ")</f>
        <v xml:space="preserve"> </v>
      </c>
      <c r="AN112" s="289"/>
      <c r="AO112" s="289"/>
      <c r="AP112" s="292"/>
      <c r="AQ112" s="329"/>
      <c r="AR112" s="66"/>
      <c r="AS112" s="167"/>
      <c r="AT112" s="167"/>
      <c r="AU112" s="167"/>
      <c r="AV112" s="66"/>
      <c r="AW112" s="167"/>
      <c r="AX112" s="169"/>
      <c r="AY112" s="169"/>
      <c r="AZ112" s="259"/>
      <c r="BA112" s="250"/>
      <c r="BB112" s="169"/>
      <c r="BC112" s="250"/>
    </row>
    <row r="113" spans="2:55" s="170" customFormat="1" ht="21" hidden="1" customHeight="1" x14ac:dyDescent="0.25">
      <c r="B113" s="264"/>
      <c r="C113" s="267"/>
      <c r="D113" s="258"/>
      <c r="E113" s="259"/>
      <c r="F113" s="255"/>
      <c r="G113" s="258"/>
      <c r="H113" s="250"/>
      <c r="I113" s="252"/>
      <c r="J113" s="254"/>
      <c r="K113" s="182"/>
      <c r="L113" s="261"/>
      <c r="M113" s="262"/>
      <c r="N113" s="261"/>
      <c r="O113" s="256"/>
      <c r="P113" s="292"/>
      <c r="Q113" s="261"/>
      <c r="R113" s="330"/>
      <c r="S113" s="330"/>
      <c r="T113" s="330"/>
      <c r="U113" s="328"/>
      <c r="V113" s="292"/>
      <c r="W113" s="149"/>
      <c r="X113" s="166"/>
      <c r="Y113" s="175" t="str">
        <f>IF(X113=Controles!$D$5,Controles!$E$5,IF(X113=Controles!$D$6,Controles!$E$6,IF(X113=Controles!$D$7,Controles!$E$7," ")))</f>
        <v xml:space="preserve"> </v>
      </c>
      <c r="Z113" s="166"/>
      <c r="AA113" s="65" t="str">
        <f>IF(Z113=Controles!$D$8,Controles!$E$8,IF(Z113=Controles!$D$9,Controles!$E$9," "))</f>
        <v xml:space="preserve"> </v>
      </c>
      <c r="AB113" s="65" t="str">
        <f t="shared" si="38"/>
        <v/>
      </c>
      <c r="AC113" s="166"/>
      <c r="AD113" s="166"/>
      <c r="AE113" s="166"/>
      <c r="AF113" s="97" t="str">
        <f>+IF(X113=Controles!$D$5,Controles!$N$5,IF(X113=Controles!$D$6,Controles!$N$6,IF(X113=Controles!$D$7,Controles!$N$7," ")))</f>
        <v xml:space="preserve"> </v>
      </c>
      <c r="AG113" s="138" t="str">
        <f>IFERROR(IF(AND(AF112=Controles!$N$5,AF113=Controles!$N$5),(AG112-(+AG112*AB113)),IF(AND(AF112=Controles!$N$7,AF113=Controles!$N$5),(AG111-(+AG111*AB113)),IF(AF113=Controles!$N$7,AG112,""))),"")</f>
        <v/>
      </c>
      <c r="AH113" s="138" t="str">
        <f>IFERROR(IF(AND(AF112=Controles!$N$7,AF113=Controles!$N$7),(AH112-(+AH112*AB113)),IF(AND(AF112=Controles!$N$5,AF113=Controles!$N$7),(AH111-(+AH111*AB113)),IF(AF113=Controles!$N$5,AH112,""))),"")</f>
        <v/>
      </c>
      <c r="AI113" s="178" t="str">
        <f t="shared" si="56"/>
        <v/>
      </c>
      <c r="AJ113" s="178" t="str">
        <f t="shared" si="57"/>
        <v/>
      </c>
      <c r="AK113" s="179" t="str">
        <f t="shared" si="58"/>
        <v xml:space="preserve"> </v>
      </c>
      <c r="AL113" s="180" t="str">
        <f>IFERROR(VLOOKUP(AK113,'Matriz Calificación'!$C$54:$F$78,2,FALSE),"")</f>
        <v/>
      </c>
      <c r="AM113" s="181" t="str">
        <f>IFERROR(VLOOKUP(AL113,'Matriz Calificación'!$D$54:$I$78,4,FALSE)," ")</f>
        <v xml:space="preserve"> </v>
      </c>
      <c r="AN113" s="289"/>
      <c r="AO113" s="289"/>
      <c r="AP113" s="292"/>
      <c r="AQ113" s="329"/>
      <c r="AR113" s="66"/>
      <c r="AS113" s="167"/>
      <c r="AT113" s="167"/>
      <c r="AU113" s="167"/>
      <c r="AV113" s="66"/>
      <c r="AW113" s="167"/>
      <c r="AX113" s="169"/>
      <c r="AY113" s="169"/>
      <c r="AZ113" s="259"/>
      <c r="BA113" s="250"/>
      <c r="BB113" s="169"/>
      <c r="BC113" s="250"/>
    </row>
    <row r="114" spans="2:55" s="170" customFormat="1" ht="21" hidden="1" customHeight="1" x14ac:dyDescent="0.25">
      <c r="B114" s="264"/>
      <c r="C114" s="267"/>
      <c r="D114" s="258"/>
      <c r="E114" s="259"/>
      <c r="F114" s="255"/>
      <c r="G114" s="258"/>
      <c r="H114" s="250"/>
      <c r="I114" s="252"/>
      <c r="J114" s="254"/>
      <c r="K114" s="182"/>
      <c r="L114" s="261"/>
      <c r="M114" s="262"/>
      <c r="N114" s="261"/>
      <c r="O114" s="256"/>
      <c r="P114" s="292"/>
      <c r="Q114" s="261"/>
      <c r="R114" s="330"/>
      <c r="S114" s="330"/>
      <c r="T114" s="330"/>
      <c r="U114" s="328"/>
      <c r="V114" s="292"/>
      <c r="W114" s="149"/>
      <c r="X114" s="166"/>
      <c r="Y114" s="175" t="str">
        <f>IF(X114=Controles!$D$5,Controles!$E$5,IF(X114=Controles!$D$6,Controles!$E$6,IF(X114=Controles!$D$7,Controles!$E$7," ")))</f>
        <v xml:space="preserve"> </v>
      </c>
      <c r="Z114" s="166"/>
      <c r="AA114" s="65" t="str">
        <f>IF(Z114=Controles!$D$8,Controles!$E$8,IF(Z114=Controles!$D$9,Controles!$E$9," "))</f>
        <v xml:space="preserve"> </v>
      </c>
      <c r="AB114" s="65" t="str">
        <f t="shared" si="38"/>
        <v/>
      </c>
      <c r="AC114" s="166"/>
      <c r="AD114" s="166"/>
      <c r="AE114" s="166"/>
      <c r="AF114" s="97" t="str">
        <f>+IF(X114=Controles!$D$5,Controles!$N$5,IF(X114=Controles!$D$6,Controles!$N$6,IF(X114=Controles!$D$7,Controles!$N$7," ")))</f>
        <v xml:space="preserve"> </v>
      </c>
      <c r="AG114" s="138" t="str">
        <f>IFERROR(IF(AND(AF113=Controles!$N$5,AF114=Controles!$N$5),(AG113-(+AG113*AB114)),IF(AND(AF113=Controles!$N$7,AF114=Controles!$N$5),(AG112-(+AG112*AB114)),IF(AF114=Controles!$N$7,AG113,""))),"")</f>
        <v/>
      </c>
      <c r="AH114" s="138" t="str">
        <f>IFERROR(IF(AND(AF113=Controles!$N$7,AF114=Controles!$N$7),(AH113-(+AH113*AB114)),IF(AND(AF113=Controles!$N$5,AF114=Controles!$N$7),(AH112-(+AH112*AB114)),IF(AF114=Controles!$N$5,AH113,""))),"")</f>
        <v/>
      </c>
      <c r="AI114" s="178" t="str">
        <f t="shared" si="56"/>
        <v/>
      </c>
      <c r="AJ114" s="178" t="str">
        <f t="shared" si="57"/>
        <v/>
      </c>
      <c r="AK114" s="179" t="str">
        <f t="shared" si="58"/>
        <v xml:space="preserve"> </v>
      </c>
      <c r="AL114" s="180" t="str">
        <f>IFERROR(VLOOKUP(AK114,'Matriz Calificación'!$C$54:$F$78,2,FALSE),"")</f>
        <v/>
      </c>
      <c r="AM114" s="181" t="str">
        <f>IFERROR(VLOOKUP(AL114,'Matriz Calificación'!$D$54:$I$78,4,FALSE)," ")</f>
        <v xml:space="preserve"> </v>
      </c>
      <c r="AN114" s="289"/>
      <c r="AO114" s="289"/>
      <c r="AP114" s="292"/>
      <c r="AQ114" s="329"/>
      <c r="AR114" s="66"/>
      <c r="AS114" s="167"/>
      <c r="AT114" s="167"/>
      <c r="AU114" s="167"/>
      <c r="AV114" s="66"/>
      <c r="AW114" s="167"/>
      <c r="AX114" s="169"/>
      <c r="AY114" s="169"/>
      <c r="AZ114" s="259"/>
      <c r="BA114" s="250"/>
      <c r="BB114" s="169"/>
      <c r="BC114" s="250"/>
    </row>
    <row r="115" spans="2:55" s="170" customFormat="1" ht="21" hidden="1" customHeight="1" x14ac:dyDescent="0.25">
      <c r="B115" s="264"/>
      <c r="C115" s="267"/>
      <c r="D115" s="258"/>
      <c r="E115" s="259"/>
      <c r="F115" s="255"/>
      <c r="G115" s="258"/>
      <c r="H115" s="250"/>
      <c r="I115" s="252"/>
      <c r="J115" s="254"/>
      <c r="K115" s="182"/>
      <c r="L115" s="261"/>
      <c r="M115" s="262"/>
      <c r="N115" s="261"/>
      <c r="O115" s="256"/>
      <c r="P115" s="292"/>
      <c r="Q115" s="261"/>
      <c r="R115" s="330"/>
      <c r="S115" s="330"/>
      <c r="T115" s="330"/>
      <c r="U115" s="328"/>
      <c r="V115" s="292"/>
      <c r="W115" s="149"/>
      <c r="X115" s="166"/>
      <c r="Y115" s="175" t="str">
        <f>IF(X115=Controles!$D$5,Controles!$E$5,IF(X115=Controles!$D$6,Controles!$E$6,IF(X115=Controles!$D$7,Controles!$E$7," ")))</f>
        <v xml:space="preserve"> </v>
      </c>
      <c r="Z115" s="166"/>
      <c r="AA115" s="65" t="str">
        <f>IF(Z115=Controles!$D$8,Controles!$E$8,IF(Z115=Controles!$D$9,Controles!$E$9," "))</f>
        <v xml:space="preserve"> </v>
      </c>
      <c r="AB115" s="65" t="str">
        <f t="shared" si="38"/>
        <v/>
      </c>
      <c r="AC115" s="166"/>
      <c r="AD115" s="166"/>
      <c r="AE115" s="166"/>
      <c r="AF115" s="97" t="str">
        <f>+IF(X115=Controles!$D$5,Controles!$N$5,IF(X115=Controles!$D$6,Controles!$N$6,IF(X115=Controles!$D$7,Controles!$N$7," ")))</f>
        <v xml:space="preserve"> </v>
      </c>
      <c r="AG115" s="138" t="str">
        <f>IFERROR(IF(AND(AF114=Controles!$N$5,AF115=Controles!$N$5),(AG114-(+AG114*AB115)),IF(AND(AF114=Controles!$N$7,AF115=Controles!$N$5),(AG113-(+AG113*AB115)),IF(AF115=Controles!$N$7,AG114,""))),"")</f>
        <v/>
      </c>
      <c r="AH115" s="138" t="str">
        <f>IFERROR(IF(AND(AF114=Controles!$N$7,AF115=Controles!$N$7),(AH114-(+AH114*AB115)),IF(AND(AF114=Controles!$N$5,AF115=Controles!$N$7),(AH113-(+AH113*AB115)),IF(AF115=Controles!$N$5,AH114,""))),"")</f>
        <v/>
      </c>
      <c r="AI115" s="178" t="str">
        <f t="shared" si="56"/>
        <v/>
      </c>
      <c r="AJ115" s="178" t="str">
        <f t="shared" si="57"/>
        <v/>
      </c>
      <c r="AK115" s="179" t="str">
        <f t="shared" si="58"/>
        <v xml:space="preserve"> </v>
      </c>
      <c r="AL115" s="180" t="str">
        <f>IFERROR(VLOOKUP(AK115,'Matriz Calificación'!$C$54:$F$78,2,FALSE),"")</f>
        <v/>
      </c>
      <c r="AM115" s="181" t="str">
        <f>IFERROR(VLOOKUP(AL115,'Matriz Calificación'!$D$54:$I$78,4,FALSE)," ")</f>
        <v xml:space="preserve"> </v>
      </c>
      <c r="AN115" s="289"/>
      <c r="AO115" s="289"/>
      <c r="AP115" s="292"/>
      <c r="AQ115" s="329"/>
      <c r="AR115" s="66"/>
      <c r="AS115" s="167"/>
      <c r="AT115" s="167"/>
      <c r="AU115" s="167"/>
      <c r="AV115" s="66"/>
      <c r="AW115" s="167"/>
      <c r="AX115" s="169"/>
      <c r="AY115" s="169"/>
      <c r="AZ115" s="259"/>
      <c r="BA115" s="250"/>
      <c r="BB115" s="169"/>
      <c r="BC115" s="250"/>
    </row>
    <row r="116" spans="2:55" s="170" customFormat="1" ht="21" hidden="1" customHeight="1" x14ac:dyDescent="0.25">
      <c r="B116" s="264"/>
      <c r="C116" s="267"/>
      <c r="D116" s="258"/>
      <c r="E116" s="259"/>
      <c r="F116" s="255"/>
      <c r="G116" s="258"/>
      <c r="H116" s="250"/>
      <c r="I116" s="252"/>
      <c r="J116" s="254"/>
      <c r="K116" s="182"/>
      <c r="L116" s="261"/>
      <c r="M116" s="262"/>
      <c r="N116" s="261"/>
      <c r="O116" s="256"/>
      <c r="P116" s="292"/>
      <c r="Q116" s="261"/>
      <c r="R116" s="330"/>
      <c r="S116" s="330"/>
      <c r="T116" s="330"/>
      <c r="U116" s="328"/>
      <c r="V116" s="292"/>
      <c r="W116" s="149"/>
      <c r="X116" s="166"/>
      <c r="Y116" s="175" t="str">
        <f>IF(X116=Controles!$D$5,Controles!$E$5,IF(X116=Controles!$D$6,Controles!$E$6,IF(X116=Controles!$D$7,Controles!$E$7," ")))</f>
        <v xml:space="preserve"> </v>
      </c>
      <c r="Z116" s="166"/>
      <c r="AA116" s="65" t="str">
        <f>IF(Z116=Controles!$D$8,Controles!$E$8,IF(Z116=Controles!$D$9,Controles!$E$9," "))</f>
        <v xml:space="preserve"> </v>
      </c>
      <c r="AB116" s="65" t="str">
        <f t="shared" si="38"/>
        <v/>
      </c>
      <c r="AC116" s="166"/>
      <c r="AD116" s="166"/>
      <c r="AE116" s="166"/>
      <c r="AF116" s="97" t="str">
        <f>+IF(X116=Controles!$D$5,Controles!$N$5,IF(X116=Controles!$D$6,Controles!$N$6,IF(X116=Controles!$D$7,Controles!$N$7," ")))</f>
        <v xml:space="preserve"> </v>
      </c>
      <c r="AG116" s="138" t="str">
        <f>IFERROR(IF(AND(AF115=Controles!$N$5,AF116=Controles!$N$5),(AG115-(+AG115*AB116)),IF(AND(AF115=Controles!$N$7,AF116=Controles!$N$5),(AG114-(+AG114*AB116)),IF(AF116=Controles!$N$7,AG115,""))),"")</f>
        <v/>
      </c>
      <c r="AH116" s="138" t="str">
        <f>IFERROR(IF(AND(AF115=Controles!$N$7,AF116=Controles!$N$7),(AH115-(+AH115*AB116)),IF(AND(AF115=Controles!$N$5,AF116=Controles!$N$7),(AH114-(+AH114*AB116)),IF(AF116=Controles!$N$5,AH115,""))),"")</f>
        <v/>
      </c>
      <c r="AI116" s="178" t="str">
        <f t="shared" si="56"/>
        <v/>
      </c>
      <c r="AJ116" s="178" t="str">
        <f t="shared" si="57"/>
        <v/>
      </c>
      <c r="AK116" s="179" t="str">
        <f t="shared" si="58"/>
        <v xml:space="preserve"> </v>
      </c>
      <c r="AL116" s="180" t="str">
        <f>IFERROR(VLOOKUP(AK116,'Matriz Calificación'!$C$54:$F$78,2,FALSE),"")</f>
        <v/>
      </c>
      <c r="AM116" s="181" t="str">
        <f>IFERROR(VLOOKUP(AL116,'Matriz Calificación'!$D$54:$I$78,4,FALSE)," ")</f>
        <v xml:space="preserve"> </v>
      </c>
      <c r="AN116" s="289"/>
      <c r="AO116" s="289"/>
      <c r="AP116" s="292"/>
      <c r="AQ116" s="329"/>
      <c r="AR116" s="66"/>
      <c r="AS116" s="165"/>
      <c r="AT116" s="168"/>
      <c r="AU116" s="168"/>
      <c r="AV116" s="66"/>
      <c r="AW116" s="167"/>
      <c r="AX116" s="169"/>
      <c r="AY116" s="169"/>
      <c r="AZ116" s="259"/>
      <c r="BA116" s="250"/>
      <c r="BB116" s="169"/>
      <c r="BC116" s="250"/>
    </row>
    <row r="117" spans="2:55" s="170" customFormat="1" ht="21" hidden="1" customHeight="1" x14ac:dyDescent="0.25">
      <c r="B117" s="264"/>
      <c r="C117" s="267"/>
      <c r="D117" s="258"/>
      <c r="E117" s="259"/>
      <c r="F117" s="255"/>
      <c r="G117" s="258"/>
      <c r="H117" s="250"/>
      <c r="I117" s="252"/>
      <c r="J117" s="254"/>
      <c r="K117" s="182"/>
      <c r="L117" s="261"/>
      <c r="M117" s="262"/>
      <c r="N117" s="261"/>
      <c r="O117" s="256"/>
      <c r="P117" s="292"/>
      <c r="Q117" s="261"/>
      <c r="R117" s="330"/>
      <c r="S117" s="330"/>
      <c r="T117" s="330"/>
      <c r="U117" s="328"/>
      <c r="V117" s="292"/>
      <c r="W117" s="149"/>
      <c r="X117" s="166"/>
      <c r="Y117" s="175" t="str">
        <f>IF(X117=Controles!$D$5,Controles!$E$5,IF(X117=Controles!$D$6,Controles!$E$6,IF(X117=Controles!$D$7,Controles!$E$7," ")))</f>
        <v xml:space="preserve"> </v>
      </c>
      <c r="Z117" s="166"/>
      <c r="AA117" s="65" t="str">
        <f>IF(Z117=Controles!$D$8,Controles!$E$8,IF(Z117=Controles!$D$9,Controles!$E$9," "))</f>
        <v xml:space="preserve"> </v>
      </c>
      <c r="AB117" s="65" t="str">
        <f t="shared" si="38"/>
        <v/>
      </c>
      <c r="AC117" s="166"/>
      <c r="AD117" s="166"/>
      <c r="AE117" s="166"/>
      <c r="AF117" s="97" t="str">
        <f>+IF(X117=Controles!$D$5,Controles!$N$5,IF(X117=Controles!$D$6,Controles!$N$6,IF(X117=Controles!$D$7,Controles!$N$7," ")))</f>
        <v xml:space="preserve"> </v>
      </c>
      <c r="AG117" s="138" t="str">
        <f>IFERROR(IF(AND(AF116=Controles!$N$5,AF117=Controles!$N$5),(AG116-(+AG116*AB117)),IF(AND(AF116=Controles!$N$7,AF117=Controles!$N$5),(AG115-(+AG115*AB117)),IF(AF117=Controles!$N$7,AG116,""))),"")</f>
        <v/>
      </c>
      <c r="AH117" s="138" t="str">
        <f>IFERROR(IF(AND(AF116=Controles!$N$7,AF117=Controles!$N$7),(AH116-(+AH116*AB117)),IF(AND(AF116=Controles!$N$5,AF117=Controles!$N$7),(AH115-(+AH115*AB117)),IF(AF117=Controles!$N$5,AH116,""))),"")</f>
        <v/>
      </c>
      <c r="AI117" s="178" t="str">
        <f t="shared" si="56"/>
        <v/>
      </c>
      <c r="AJ117" s="178" t="str">
        <f t="shared" si="57"/>
        <v/>
      </c>
      <c r="AK117" s="179" t="str">
        <f t="shared" si="58"/>
        <v xml:space="preserve"> </v>
      </c>
      <c r="AL117" s="180" t="str">
        <f>IFERROR(VLOOKUP(AK117,'Matriz Calificación'!$C$54:$F$78,2,FALSE),"")</f>
        <v/>
      </c>
      <c r="AM117" s="181" t="str">
        <f>IFERROR(VLOOKUP(AL117,'Matriz Calificación'!$D$54:$I$78,4,FALSE)," ")</f>
        <v xml:space="preserve"> </v>
      </c>
      <c r="AN117" s="289"/>
      <c r="AO117" s="289"/>
      <c r="AP117" s="292"/>
      <c r="AQ117" s="329"/>
      <c r="AR117" s="66"/>
      <c r="AS117" s="165"/>
      <c r="AT117" s="168"/>
      <c r="AU117" s="168"/>
      <c r="AV117" s="66"/>
      <c r="AW117" s="167"/>
      <c r="AX117" s="169"/>
      <c r="AY117" s="169"/>
      <c r="AZ117" s="259"/>
      <c r="BA117" s="250"/>
      <c r="BB117" s="169"/>
      <c r="BC117" s="250"/>
    </row>
    <row r="118" spans="2:55" s="170" customFormat="1" ht="21" hidden="1" customHeight="1" x14ac:dyDescent="0.25">
      <c r="B118" s="265"/>
      <c r="C118" s="268"/>
      <c r="D118" s="258"/>
      <c r="E118" s="259"/>
      <c r="F118" s="255"/>
      <c r="G118" s="258"/>
      <c r="H118" s="250"/>
      <c r="I118" s="253"/>
      <c r="J118" s="254"/>
      <c r="K118" s="182"/>
      <c r="L118" s="261"/>
      <c r="M118" s="262"/>
      <c r="N118" s="261"/>
      <c r="O118" s="257"/>
      <c r="P118" s="292"/>
      <c r="Q118" s="261"/>
      <c r="R118" s="330"/>
      <c r="S118" s="330"/>
      <c r="T118" s="330"/>
      <c r="U118" s="328"/>
      <c r="V118" s="292"/>
      <c r="W118" s="149"/>
      <c r="X118" s="166"/>
      <c r="Y118" s="175" t="str">
        <f>IF(X118=Controles!$D$5,Controles!$E$5,IF(X118=Controles!$D$6,Controles!$E$6,IF(X118=Controles!$D$7,Controles!$E$7," ")))</f>
        <v xml:space="preserve"> </v>
      </c>
      <c r="Z118" s="166"/>
      <c r="AA118" s="65" t="str">
        <f>IF(Z118=Controles!$D$8,Controles!$E$8,IF(Z118=Controles!$D$9,Controles!$E$9," "))</f>
        <v xml:space="preserve"> </v>
      </c>
      <c r="AB118" s="65" t="str">
        <f t="shared" si="38"/>
        <v/>
      </c>
      <c r="AC118" s="166"/>
      <c r="AD118" s="166"/>
      <c r="AE118" s="166"/>
      <c r="AF118" s="97" t="str">
        <f>+IF(X118=Controles!$D$5,Controles!$N$5,IF(X118=Controles!$D$6,Controles!$N$6,IF(X118=Controles!$D$7,Controles!$N$7," ")))</f>
        <v xml:space="preserve"> </v>
      </c>
      <c r="AG118" s="138" t="str">
        <f>IFERROR(IF(AND(AF117=Controles!$N$5,AF118=Controles!$N$5),(AG117-(+AG117*AB118)),IF(AND(AF117=Controles!$N$7,AF118=Controles!$N$5),(AG116-(+AG116*AB118)),IF(AF118=Controles!$N$7,AG117,""))),"")</f>
        <v/>
      </c>
      <c r="AH118" s="138" t="str">
        <f>IFERROR(IF(AND(AF117=Controles!$N$7,AF118=Controles!$N$7),(AH117-(+AH117*AB118)),IF(AND(AF117=Controles!$N$5,AF118=Controles!$N$7),(AH116-(+AH116*AB118)),IF(AF118=Controles!$N$5,AH117,""))),"")</f>
        <v/>
      </c>
      <c r="AI118" s="178" t="str">
        <f t="shared" si="56"/>
        <v/>
      </c>
      <c r="AJ118" s="178" t="str">
        <f t="shared" si="57"/>
        <v/>
      </c>
      <c r="AK118" s="179" t="str">
        <f t="shared" si="58"/>
        <v xml:space="preserve"> </v>
      </c>
      <c r="AL118" s="180" t="str">
        <f>IFERROR(VLOOKUP(AK118,'Matriz Calificación'!$C$54:$F$78,2,FALSE),"")</f>
        <v/>
      </c>
      <c r="AM118" s="181" t="str">
        <f>IFERROR(VLOOKUP(AL118,'Matriz Calificación'!$D$54:$I$78,4,FALSE)," ")</f>
        <v xml:space="preserve"> </v>
      </c>
      <c r="AN118" s="290"/>
      <c r="AO118" s="290"/>
      <c r="AP118" s="292"/>
      <c r="AQ118" s="329"/>
      <c r="AR118" s="66"/>
      <c r="AS118" s="165"/>
      <c r="AT118" s="67"/>
      <c r="AU118" s="67"/>
      <c r="AV118" s="66"/>
      <c r="AW118" s="167"/>
      <c r="AX118" s="169"/>
      <c r="AY118" s="169"/>
      <c r="AZ118" s="259"/>
      <c r="BA118" s="250"/>
      <c r="BB118" s="169"/>
      <c r="BC118" s="250"/>
    </row>
    <row r="119" spans="2:55" s="170" customFormat="1" ht="21" hidden="1" customHeight="1" x14ac:dyDescent="0.25">
      <c r="B119" s="263"/>
      <c r="C119" s="266" t="str">
        <f>+IFERROR(VLOOKUP(B119,INF!$A$2:$B$90,2,FALSE)," ")</f>
        <v xml:space="preserve"> </v>
      </c>
      <c r="D119" s="258"/>
      <c r="E119" s="259"/>
      <c r="F119" s="260"/>
      <c r="G119" s="258"/>
      <c r="H119" s="250"/>
      <c r="I119" s="251"/>
      <c r="J119" s="254" t="str">
        <f t="shared" ref="J119" si="59">IF(G119&lt;&gt;"",CONCATENATE("Posibilidad de ",G119," por"," ",H119," debido a"," ",I119),"")</f>
        <v/>
      </c>
      <c r="K119" s="182"/>
      <c r="L119" s="261"/>
      <c r="M119" s="262"/>
      <c r="N119" s="261"/>
      <c r="O119" s="256"/>
      <c r="P119" s="292" t="str">
        <f>IF(O119="","",IF(O119&lt;=2,Probabilidad!$B$8,IF(O119&lt;=11.999,Probabilidad!$B$7,IF(O119&lt;=48,Probabilidad!$B$6,IF(O119&lt;=239.999,Probabilidad!$B$5,IF(O119&gt;=240,Probabilidad!$B$4,""))))))</f>
        <v/>
      </c>
      <c r="Q119" s="261"/>
      <c r="R119" s="330" t="str">
        <f>IFERROR(VLOOKUP(P119,Probabilidad!$B$4:$C$8,2,FALSE),"")</f>
        <v/>
      </c>
      <c r="S119" s="330" t="str">
        <f>IFERROR(VLOOKUP(Q119,Impacto!$B$4:$C$16,2,FALSE),"")</f>
        <v/>
      </c>
      <c r="T119" s="330" t="str">
        <f t="shared" ref="T119" si="60">IFERROR(VALUE((R119&amp;""&amp;S119))," ")</f>
        <v xml:space="preserve"> </v>
      </c>
      <c r="U119" s="328" t="str">
        <f>IFERROR(VLOOKUP(T119,'Matriz Calificación'!$C$54:$D$78,2,FALSE)," ")</f>
        <v xml:space="preserve"> </v>
      </c>
      <c r="V119" s="292" t="str">
        <f>IFERROR(VLOOKUP(T119,'Matriz Calificación'!$C$54:$F$78,3,FALSE)," ")</f>
        <v xml:space="preserve"> </v>
      </c>
      <c r="W119" s="149"/>
      <c r="X119" s="166"/>
      <c r="Y119" s="175" t="str">
        <f>IF(X119=Controles!$D$5,Controles!$E$5,IF(X119=Controles!$D$6,Controles!$E$6,IF(X119=Controles!$D$7,Controles!$E$7," ")))</f>
        <v xml:space="preserve"> </v>
      </c>
      <c r="Z119" s="166"/>
      <c r="AA119" s="65" t="str">
        <f>IF(Z119=Controles!$D$8,Controles!$E$8,IF(Z119=Controles!$D$9,Controles!$E$9," "))</f>
        <v xml:space="preserve"> </v>
      </c>
      <c r="AB119" s="65" t="str">
        <f t="shared" si="38"/>
        <v/>
      </c>
      <c r="AC119" s="166"/>
      <c r="AD119" s="166"/>
      <c r="AE119" s="166"/>
      <c r="AF119" s="97" t="str">
        <f>+IF(X119=Controles!$D$5,Controles!$N$5,IF(X119=Controles!$D$6,Controles!$N$6,IF(X119=Controles!$D$7,Controles!$N$7," ")))</f>
        <v xml:space="preserve"> </v>
      </c>
      <c r="AG119" s="138" t="str">
        <f>IFERROR(IF(AF119=Controles!$N$5,(($R$119-($R$119*AB119))),IF(AF119=Controles!$N$7,$R$119,""))," ")</f>
        <v/>
      </c>
      <c r="AH119" s="138" t="str">
        <f>IFERROR(IF(AF119=Controles!$N$7,(($S$119-($S$119*AB119))),IF(AF119=Controles!$N$5,$S$119,""))," ")</f>
        <v/>
      </c>
      <c r="AI119" s="178" t="str">
        <f>IFERROR(IF(AG119="","",IF(AG119&lt;=20,"20",IF(AG119&lt;=40,"40",IF(AG119&lt;=60,"60",IF(AG119&lt;=80,"80","100"))))),"")</f>
        <v/>
      </c>
      <c r="AJ119" s="178" t="str">
        <f>IFERROR(IF(AH119="","",IF(AH119&lt;=20,"20",IF(AH119&lt;=40,"40",IF(AH119&lt;=60,"60",IF(AH119&lt;=80,"80","100"))))),"")</f>
        <v/>
      </c>
      <c r="AK119" s="179" t="str">
        <f>IFERROR(VALUE((AI119&amp;""&amp;AJ119))," ")</f>
        <v xml:space="preserve"> </v>
      </c>
      <c r="AL119" s="180" t="str">
        <f>IFERROR(VLOOKUP(AK119,'Matriz Calificación'!$C$54:$F$78,2,FALSE),"")</f>
        <v/>
      </c>
      <c r="AM119" s="181" t="str">
        <f>IFERROR(VLOOKUP(AL119,'Matriz Calificación'!$D$54:$I$78,4,FALSE)," ")</f>
        <v xml:space="preserve"> </v>
      </c>
      <c r="AN119" s="288" t="e" cm="1" vm="1">
        <f t="array" aca="1" ref="AN119" ca="1">INDEX(AK119:AK127,COUNT(AK119:AK127))</f>
        <v>#VALUE!</v>
      </c>
      <c r="AO119" s="288" t="str">
        <f ca="1">IFERROR(VLOOKUP(AN119,'Matriz Calificación'!$C$54:$F$78,2,FALSE),"")</f>
        <v/>
      </c>
      <c r="AP119" s="292" t="str">
        <f ca="1">IFERROR(VLOOKUP(AO119,'Matriz Calificación'!$D$54:$I$78,4,FALSE)," ")</f>
        <v xml:space="preserve"> </v>
      </c>
      <c r="AQ119" s="329" t="str">
        <f ca="1">IFERROR(VLOOKUP(AO119,'Matriz Calificación'!$D$54:$I$78,5,FALSE)," ")</f>
        <v xml:space="preserve"> </v>
      </c>
      <c r="AR119" s="66"/>
      <c r="AS119" s="167"/>
      <c r="AT119" s="167"/>
      <c r="AU119" s="167"/>
      <c r="AV119" s="66"/>
      <c r="AW119" s="167"/>
      <c r="AX119" s="169"/>
      <c r="AY119" s="169"/>
      <c r="AZ119" s="259"/>
      <c r="BA119" s="250"/>
      <c r="BB119" s="169"/>
      <c r="BC119" s="250"/>
    </row>
    <row r="120" spans="2:55" s="170" customFormat="1" ht="21" hidden="1" customHeight="1" x14ac:dyDescent="0.25">
      <c r="B120" s="264"/>
      <c r="C120" s="267"/>
      <c r="D120" s="258"/>
      <c r="E120" s="259"/>
      <c r="F120" s="255"/>
      <c r="G120" s="258"/>
      <c r="H120" s="250"/>
      <c r="I120" s="252"/>
      <c r="J120" s="254"/>
      <c r="K120" s="182"/>
      <c r="L120" s="261"/>
      <c r="M120" s="262"/>
      <c r="N120" s="261"/>
      <c r="O120" s="256"/>
      <c r="P120" s="292"/>
      <c r="Q120" s="261"/>
      <c r="R120" s="330"/>
      <c r="S120" s="330"/>
      <c r="T120" s="330"/>
      <c r="U120" s="328"/>
      <c r="V120" s="292"/>
      <c r="W120" s="149"/>
      <c r="X120" s="166"/>
      <c r="Y120" s="175" t="str">
        <f>IF(X120=Controles!$D$5,Controles!$E$5,IF(X120=Controles!$D$6,Controles!$E$6,IF(X120=Controles!$D$7,Controles!$E$7," ")))</f>
        <v xml:space="preserve"> </v>
      </c>
      <c r="Z120" s="166"/>
      <c r="AA120" s="65" t="str">
        <f>IF(Z120=Controles!$D$8,Controles!$E$8,IF(Z120=Controles!$D$9,Controles!$E$9," "))</f>
        <v xml:space="preserve"> </v>
      </c>
      <c r="AB120" s="65" t="str">
        <f t="shared" si="38"/>
        <v/>
      </c>
      <c r="AC120" s="166"/>
      <c r="AD120" s="166"/>
      <c r="AE120" s="166"/>
      <c r="AF120" s="97" t="str">
        <f>+IF(X120=Controles!$D$5,Controles!$N$5,IF(X120=Controles!$D$6,Controles!$N$6,IF(X120=Controles!$D$7,Controles!$N$7," ")))</f>
        <v xml:space="preserve"> </v>
      </c>
      <c r="AG120" s="138" t="str">
        <f>IFERROR(IF(AND(AF119=Controles!$N$5,AF120=Controles!$N$5),(AG119-(+AG119*AB120)),IF(AF120=Controles!$N$5,(R119-(+R119*AB120)),IF(AF120=Controles!$N$7,AG119,""))),"")</f>
        <v/>
      </c>
      <c r="AH120" s="138" t="str">
        <f>IFERROR(IF(AND(AF119=Controles!$N$7,AF120=Controles!$N$7),(AH119-(+AH119*AB120)),IF(AF120=Controles!$N$7,($S$119-(+$S$119*AB120)),IF(AF120=Controles!$N$5,AH119,""))),"")</f>
        <v/>
      </c>
      <c r="AI120" s="178" t="str">
        <f t="shared" ref="AI120:AI127" si="61">IFERROR(IF(AG120="","",IF(AG120&lt;=20,"20",IF(AG120&lt;=40,"40",IF(AG120&lt;=60,"60",IF(AG120&lt;=80,"80","100"))))),"")</f>
        <v/>
      </c>
      <c r="AJ120" s="178" t="str">
        <f t="shared" ref="AJ120:AJ127" si="62">IFERROR(IF(AH120="","",IF(AH120&lt;=20,"20",IF(AH120&lt;=40,"40",IF(AH120&lt;=60,"60",IF(AH120&lt;=80,"80","100"))))),"")</f>
        <v/>
      </c>
      <c r="AK120" s="179" t="str">
        <f t="shared" ref="AK120:AK127" si="63">IFERROR(VALUE((AI120&amp;""&amp;AJ120))," ")</f>
        <v xml:space="preserve"> </v>
      </c>
      <c r="AL120" s="180" t="str">
        <f>IFERROR(VLOOKUP(AK120,'Matriz Calificación'!$C$54:$F$78,2,FALSE),"")</f>
        <v/>
      </c>
      <c r="AM120" s="181" t="str">
        <f>IFERROR(VLOOKUP(AL120,'Matriz Calificación'!$D$54:$I$78,4,FALSE)," ")</f>
        <v xml:space="preserve"> </v>
      </c>
      <c r="AN120" s="289"/>
      <c r="AO120" s="289"/>
      <c r="AP120" s="292"/>
      <c r="AQ120" s="329"/>
      <c r="AR120" s="66"/>
      <c r="AS120" s="167"/>
      <c r="AT120" s="167"/>
      <c r="AU120" s="167"/>
      <c r="AV120" s="66"/>
      <c r="AW120" s="167"/>
      <c r="AX120" s="169"/>
      <c r="AY120" s="169"/>
      <c r="AZ120" s="259"/>
      <c r="BA120" s="250"/>
      <c r="BB120" s="169"/>
      <c r="BC120" s="250"/>
    </row>
    <row r="121" spans="2:55" s="170" customFormat="1" ht="21" hidden="1" customHeight="1" x14ac:dyDescent="0.25">
      <c r="B121" s="264"/>
      <c r="C121" s="267"/>
      <c r="D121" s="258"/>
      <c r="E121" s="259"/>
      <c r="F121" s="255"/>
      <c r="G121" s="258"/>
      <c r="H121" s="250"/>
      <c r="I121" s="252"/>
      <c r="J121" s="254"/>
      <c r="K121" s="182"/>
      <c r="L121" s="261"/>
      <c r="M121" s="262"/>
      <c r="N121" s="261"/>
      <c r="O121" s="256"/>
      <c r="P121" s="292"/>
      <c r="Q121" s="261"/>
      <c r="R121" s="330"/>
      <c r="S121" s="330"/>
      <c r="T121" s="330"/>
      <c r="U121" s="328"/>
      <c r="V121" s="292"/>
      <c r="W121" s="149"/>
      <c r="X121" s="166"/>
      <c r="Y121" s="175" t="str">
        <f>IF(X121=Controles!$D$5,Controles!$E$5,IF(X121=Controles!$D$6,Controles!$E$6,IF(X121=Controles!$D$7,Controles!$E$7," ")))</f>
        <v xml:space="preserve"> </v>
      </c>
      <c r="Z121" s="166"/>
      <c r="AA121" s="65" t="str">
        <f>IF(Z121=Controles!$D$8,Controles!$E$8,IF(Z121=Controles!$D$9,Controles!$E$9," "))</f>
        <v xml:space="preserve"> </v>
      </c>
      <c r="AB121" s="65" t="str">
        <f t="shared" si="38"/>
        <v/>
      </c>
      <c r="AC121" s="166"/>
      <c r="AD121" s="166"/>
      <c r="AE121" s="166"/>
      <c r="AF121" s="97" t="str">
        <f>+IF(X121=Controles!$D$5,Controles!$N$5,IF(X121=Controles!$D$6,Controles!$N$6,IF(X121=Controles!$D$7,Controles!$N$7," ")))</f>
        <v xml:space="preserve"> </v>
      </c>
      <c r="AG121" s="138" t="str">
        <f>IFERROR(IF(AND(AF120=Controles!$N$5,AF121=Controles!$N$5),(AG120-(+AG120*AB121)),IF(AND(AF120=Controles!$N$7,AF121=Controles!$N$5),(AG119-(+AG119*AB121)),IF(AF121=Controles!$N$7,AG120,""))),"")</f>
        <v/>
      </c>
      <c r="AH121" s="138" t="str">
        <f>IFERROR(IF(AND(AF120=Controles!$N$7,AF121=Controles!$N$7),(AH120-(+AH120*AB121)),IF(AND(AF120=Controles!$N$5,AF121=Controles!$N$7),(AH119-(+AH119*AB121)),IF(AF121=Controles!$N$5,AH120,""))),"")</f>
        <v/>
      </c>
      <c r="AI121" s="178" t="str">
        <f t="shared" si="61"/>
        <v/>
      </c>
      <c r="AJ121" s="178" t="str">
        <f t="shared" si="62"/>
        <v/>
      </c>
      <c r="AK121" s="179" t="str">
        <f t="shared" si="63"/>
        <v xml:space="preserve"> </v>
      </c>
      <c r="AL121" s="180" t="str">
        <f>IFERROR(VLOOKUP(AK121,'Matriz Calificación'!$C$54:$F$78,2,FALSE),"")</f>
        <v/>
      </c>
      <c r="AM121" s="181" t="str">
        <f>IFERROR(VLOOKUP(AL121,'Matriz Calificación'!$D$54:$I$78,4,FALSE)," ")</f>
        <v xml:space="preserve"> </v>
      </c>
      <c r="AN121" s="289"/>
      <c r="AO121" s="289"/>
      <c r="AP121" s="292"/>
      <c r="AQ121" s="329"/>
      <c r="AR121" s="66"/>
      <c r="AS121" s="167"/>
      <c r="AT121" s="167"/>
      <c r="AU121" s="167"/>
      <c r="AV121" s="66"/>
      <c r="AW121" s="167"/>
      <c r="AX121" s="169"/>
      <c r="AY121" s="169"/>
      <c r="AZ121" s="259"/>
      <c r="BA121" s="250"/>
      <c r="BB121" s="169"/>
      <c r="BC121" s="250"/>
    </row>
    <row r="122" spans="2:55" s="170" customFormat="1" ht="21" hidden="1" customHeight="1" x14ac:dyDescent="0.25">
      <c r="B122" s="264"/>
      <c r="C122" s="267"/>
      <c r="D122" s="258"/>
      <c r="E122" s="259"/>
      <c r="F122" s="255"/>
      <c r="G122" s="258"/>
      <c r="H122" s="250"/>
      <c r="I122" s="252"/>
      <c r="J122" s="254"/>
      <c r="K122" s="182"/>
      <c r="L122" s="261"/>
      <c r="M122" s="262"/>
      <c r="N122" s="261"/>
      <c r="O122" s="256"/>
      <c r="P122" s="292"/>
      <c r="Q122" s="261"/>
      <c r="R122" s="330"/>
      <c r="S122" s="330"/>
      <c r="T122" s="330"/>
      <c r="U122" s="328"/>
      <c r="V122" s="292"/>
      <c r="W122" s="149"/>
      <c r="X122" s="166"/>
      <c r="Y122" s="175" t="str">
        <f>IF(X122=Controles!$D$5,Controles!$E$5,IF(X122=Controles!$D$6,Controles!$E$6,IF(X122=Controles!$D$7,Controles!$E$7," ")))</f>
        <v xml:space="preserve"> </v>
      </c>
      <c r="Z122" s="166"/>
      <c r="AA122" s="65" t="str">
        <f>IF(Z122=Controles!$D$8,Controles!$E$8,IF(Z122=Controles!$D$9,Controles!$E$9," "))</f>
        <v xml:space="preserve"> </v>
      </c>
      <c r="AB122" s="65" t="str">
        <f t="shared" si="38"/>
        <v/>
      </c>
      <c r="AC122" s="166"/>
      <c r="AD122" s="166"/>
      <c r="AE122" s="166"/>
      <c r="AF122" s="97" t="str">
        <f>+IF(X122=Controles!$D$5,Controles!$N$5,IF(X122=Controles!$D$6,Controles!$N$6,IF(X122=Controles!$D$7,Controles!$N$7," ")))</f>
        <v xml:space="preserve"> </v>
      </c>
      <c r="AG122" s="138" t="str">
        <f>IFERROR(IF(AND(AF121=Controles!$N$5,AF122=Controles!$N$5),(AG121-(+AG121*AB122)),IF(AND(AF121=Controles!$N$7,AF122=Controles!$N$5),(AG120-(+AG120*AB122)),IF(AF122=Controles!$N$7,AG121,""))),"")</f>
        <v/>
      </c>
      <c r="AH122" s="138" t="str">
        <f>IFERROR(IF(AND(AF121=Controles!$N$7,AF122=Controles!$N$7),(AH121-(+AH121*AB122)),IF(AND(AF121=Controles!$N$5,AF122=Controles!$N$7),(AH120-(+AH120*AB122)),IF(AF122=Controles!$N$5,AH121,""))),"")</f>
        <v/>
      </c>
      <c r="AI122" s="178" t="str">
        <f t="shared" si="61"/>
        <v/>
      </c>
      <c r="AJ122" s="178" t="str">
        <f t="shared" si="62"/>
        <v/>
      </c>
      <c r="AK122" s="179" t="str">
        <f t="shared" si="63"/>
        <v xml:space="preserve"> </v>
      </c>
      <c r="AL122" s="180" t="str">
        <f>IFERROR(VLOOKUP(AK122,'Matriz Calificación'!$C$54:$F$78,2,FALSE),"")</f>
        <v/>
      </c>
      <c r="AM122" s="181" t="str">
        <f>IFERROR(VLOOKUP(AL122,'Matriz Calificación'!$D$54:$I$78,4,FALSE)," ")</f>
        <v xml:space="preserve"> </v>
      </c>
      <c r="AN122" s="289"/>
      <c r="AO122" s="289"/>
      <c r="AP122" s="292"/>
      <c r="AQ122" s="329"/>
      <c r="AR122" s="66"/>
      <c r="AS122" s="167"/>
      <c r="AT122" s="167"/>
      <c r="AU122" s="167"/>
      <c r="AV122" s="66"/>
      <c r="AW122" s="167"/>
      <c r="AX122" s="169"/>
      <c r="AY122" s="169"/>
      <c r="AZ122" s="259"/>
      <c r="BA122" s="250"/>
      <c r="BB122" s="169"/>
      <c r="BC122" s="250"/>
    </row>
    <row r="123" spans="2:55" s="170" customFormat="1" ht="21" hidden="1" customHeight="1" x14ac:dyDescent="0.25">
      <c r="B123" s="264"/>
      <c r="C123" s="267"/>
      <c r="D123" s="258"/>
      <c r="E123" s="259"/>
      <c r="F123" s="255"/>
      <c r="G123" s="258"/>
      <c r="H123" s="250"/>
      <c r="I123" s="252"/>
      <c r="J123" s="254"/>
      <c r="K123" s="182"/>
      <c r="L123" s="261"/>
      <c r="M123" s="262"/>
      <c r="N123" s="261"/>
      <c r="O123" s="256"/>
      <c r="P123" s="292"/>
      <c r="Q123" s="261"/>
      <c r="R123" s="330"/>
      <c r="S123" s="330"/>
      <c r="T123" s="330"/>
      <c r="U123" s="328"/>
      <c r="V123" s="292"/>
      <c r="W123" s="149"/>
      <c r="X123" s="166"/>
      <c r="Y123" s="175" t="str">
        <f>IF(X123=Controles!$D$5,Controles!$E$5,IF(X123=Controles!$D$6,Controles!$E$6,IF(X123=Controles!$D$7,Controles!$E$7," ")))</f>
        <v xml:space="preserve"> </v>
      </c>
      <c r="Z123" s="166"/>
      <c r="AA123" s="65" t="str">
        <f>IF(Z123=Controles!$D$8,Controles!$E$8,IF(Z123=Controles!$D$9,Controles!$E$9," "))</f>
        <v xml:space="preserve"> </v>
      </c>
      <c r="AB123" s="65" t="str">
        <f t="shared" si="38"/>
        <v/>
      </c>
      <c r="AC123" s="166"/>
      <c r="AD123" s="166"/>
      <c r="AE123" s="166"/>
      <c r="AF123" s="97" t="str">
        <f>+IF(X123=Controles!$D$5,Controles!$N$5,IF(X123=Controles!$D$6,Controles!$N$6,IF(X123=Controles!$D$7,Controles!$N$7," ")))</f>
        <v xml:space="preserve"> </v>
      </c>
      <c r="AG123" s="138" t="str">
        <f>IFERROR(IF(AND(AF122=Controles!$N$5,AF123=Controles!$N$5),(AG122-(+AG122*AB123)),IF(AND(AF122=Controles!$N$7,AF123=Controles!$N$5),(AG121-(+AG121*AB123)),IF(AF123=Controles!$N$7,AG122,""))),"")</f>
        <v/>
      </c>
      <c r="AH123" s="138" t="str">
        <f>IFERROR(IF(AND(AF122=Controles!$N$7,AF123=Controles!$N$7),(AH122-(+AH122*AB123)),IF(AND(AF122=Controles!$N$5,AF123=Controles!$N$7),(AH121-(+AH121*AB123)),IF(AF123=Controles!$N$5,AH122,""))),"")</f>
        <v/>
      </c>
      <c r="AI123" s="178" t="str">
        <f t="shared" si="61"/>
        <v/>
      </c>
      <c r="AJ123" s="178" t="str">
        <f t="shared" si="62"/>
        <v/>
      </c>
      <c r="AK123" s="179" t="str">
        <f t="shared" si="63"/>
        <v xml:space="preserve"> </v>
      </c>
      <c r="AL123" s="180" t="str">
        <f>IFERROR(VLOOKUP(AK123,'Matriz Calificación'!$C$54:$F$78,2,FALSE),"")</f>
        <v/>
      </c>
      <c r="AM123" s="181" t="str">
        <f>IFERROR(VLOOKUP(AL123,'Matriz Calificación'!$D$54:$I$78,4,FALSE)," ")</f>
        <v xml:space="preserve"> </v>
      </c>
      <c r="AN123" s="289"/>
      <c r="AO123" s="289"/>
      <c r="AP123" s="292"/>
      <c r="AQ123" s="329"/>
      <c r="AR123" s="66"/>
      <c r="AS123" s="167"/>
      <c r="AT123" s="167"/>
      <c r="AU123" s="167"/>
      <c r="AV123" s="66"/>
      <c r="AW123" s="167"/>
      <c r="AX123" s="169"/>
      <c r="AY123" s="169"/>
      <c r="AZ123" s="259"/>
      <c r="BA123" s="250"/>
      <c r="BB123" s="169"/>
      <c r="BC123" s="250"/>
    </row>
    <row r="124" spans="2:55" s="170" customFormat="1" ht="21" hidden="1" customHeight="1" x14ac:dyDescent="0.25">
      <c r="B124" s="264"/>
      <c r="C124" s="267"/>
      <c r="D124" s="258"/>
      <c r="E124" s="259"/>
      <c r="F124" s="255"/>
      <c r="G124" s="258"/>
      <c r="H124" s="250"/>
      <c r="I124" s="252"/>
      <c r="J124" s="254"/>
      <c r="K124" s="182"/>
      <c r="L124" s="261"/>
      <c r="M124" s="262"/>
      <c r="N124" s="261"/>
      <c r="O124" s="256"/>
      <c r="P124" s="292"/>
      <c r="Q124" s="261"/>
      <c r="R124" s="330"/>
      <c r="S124" s="330"/>
      <c r="T124" s="330"/>
      <c r="U124" s="328"/>
      <c r="V124" s="292"/>
      <c r="W124" s="149"/>
      <c r="X124" s="166"/>
      <c r="Y124" s="175" t="str">
        <f>IF(X124=Controles!$D$5,Controles!$E$5,IF(X124=Controles!$D$6,Controles!$E$6,IF(X124=Controles!$D$7,Controles!$E$7," ")))</f>
        <v xml:space="preserve"> </v>
      </c>
      <c r="Z124" s="166"/>
      <c r="AA124" s="65" t="str">
        <f>IF(Z124=Controles!$D$8,Controles!$E$8,IF(Z124=Controles!$D$9,Controles!$E$9," "))</f>
        <v xml:space="preserve"> </v>
      </c>
      <c r="AB124" s="65" t="str">
        <f t="shared" si="38"/>
        <v/>
      </c>
      <c r="AC124" s="166"/>
      <c r="AD124" s="166"/>
      <c r="AE124" s="166"/>
      <c r="AF124" s="97" t="str">
        <f>+IF(X124=Controles!$D$5,Controles!$N$5,IF(X124=Controles!$D$6,Controles!$N$6,IF(X124=Controles!$D$7,Controles!$N$7," ")))</f>
        <v xml:space="preserve"> </v>
      </c>
      <c r="AG124" s="138" t="str">
        <f>IFERROR(IF(AND(AF123=Controles!$N$5,AF124=Controles!$N$5),(AG123-(+AG123*AB124)),IF(AND(AF123=Controles!$N$7,AF124=Controles!$N$5),(AG122-(+AG122*AB124)),IF(AF124=Controles!$N$7,AG123,""))),"")</f>
        <v/>
      </c>
      <c r="AH124" s="138" t="str">
        <f>IFERROR(IF(AND(AF123=Controles!$N$7,AF124=Controles!$N$7),(AH123-(+AH123*AB124)),IF(AND(AF123=Controles!$N$5,AF124=Controles!$N$7),(AH122-(+AH122*AB124)),IF(AF124=Controles!$N$5,AH123,""))),"")</f>
        <v/>
      </c>
      <c r="AI124" s="178" t="str">
        <f t="shared" si="61"/>
        <v/>
      </c>
      <c r="AJ124" s="178" t="str">
        <f t="shared" si="62"/>
        <v/>
      </c>
      <c r="AK124" s="179" t="str">
        <f t="shared" si="63"/>
        <v xml:space="preserve"> </v>
      </c>
      <c r="AL124" s="180" t="str">
        <f>IFERROR(VLOOKUP(AK124,'Matriz Calificación'!$C$54:$F$78,2,FALSE),"")</f>
        <v/>
      </c>
      <c r="AM124" s="181" t="str">
        <f>IFERROR(VLOOKUP(AL124,'Matriz Calificación'!$D$54:$I$78,4,FALSE)," ")</f>
        <v xml:space="preserve"> </v>
      </c>
      <c r="AN124" s="289"/>
      <c r="AO124" s="289"/>
      <c r="AP124" s="292"/>
      <c r="AQ124" s="329"/>
      <c r="AR124" s="66"/>
      <c r="AS124" s="167"/>
      <c r="AT124" s="167"/>
      <c r="AU124" s="167"/>
      <c r="AV124" s="66"/>
      <c r="AW124" s="167"/>
      <c r="AX124" s="169"/>
      <c r="AY124" s="169"/>
      <c r="AZ124" s="259"/>
      <c r="BA124" s="250"/>
      <c r="BB124" s="169"/>
      <c r="BC124" s="250"/>
    </row>
    <row r="125" spans="2:55" s="170" customFormat="1" ht="21" hidden="1" customHeight="1" x14ac:dyDescent="0.25">
      <c r="B125" s="264"/>
      <c r="C125" s="267"/>
      <c r="D125" s="258"/>
      <c r="E125" s="259"/>
      <c r="F125" s="255"/>
      <c r="G125" s="258"/>
      <c r="H125" s="250"/>
      <c r="I125" s="252"/>
      <c r="J125" s="254"/>
      <c r="K125" s="182"/>
      <c r="L125" s="261"/>
      <c r="M125" s="262"/>
      <c r="N125" s="261"/>
      <c r="O125" s="256"/>
      <c r="P125" s="292"/>
      <c r="Q125" s="261"/>
      <c r="R125" s="330"/>
      <c r="S125" s="330"/>
      <c r="T125" s="330"/>
      <c r="U125" s="328"/>
      <c r="V125" s="292"/>
      <c r="W125" s="149"/>
      <c r="X125" s="166"/>
      <c r="Y125" s="175" t="str">
        <f>IF(X125=Controles!$D$5,Controles!$E$5,IF(X125=Controles!$D$6,Controles!$E$6,IF(X125=Controles!$D$7,Controles!$E$7," ")))</f>
        <v xml:space="preserve"> </v>
      </c>
      <c r="Z125" s="166"/>
      <c r="AA125" s="65" t="str">
        <f>IF(Z125=Controles!$D$8,Controles!$E$8,IF(Z125=Controles!$D$9,Controles!$E$9," "))</f>
        <v xml:space="preserve"> </v>
      </c>
      <c r="AB125" s="65" t="str">
        <f t="shared" si="38"/>
        <v/>
      </c>
      <c r="AC125" s="166"/>
      <c r="AD125" s="166"/>
      <c r="AE125" s="166"/>
      <c r="AF125" s="97" t="str">
        <f>+IF(X125=Controles!$D$5,Controles!$N$5,IF(X125=Controles!$D$6,Controles!$N$6,IF(X125=Controles!$D$7,Controles!$N$7," ")))</f>
        <v xml:space="preserve"> </v>
      </c>
      <c r="AG125" s="138" t="str">
        <f>IFERROR(IF(AND(AF124=Controles!$N$5,AF125=Controles!$N$5),(AG124-(+AG124*AB125)),IF(AND(AF124=Controles!$N$7,AF125=Controles!$N$5),(AG123-(+AG123*AB125)),IF(AF125=Controles!$N$7,AG124,""))),"")</f>
        <v/>
      </c>
      <c r="AH125" s="138" t="str">
        <f>IFERROR(IF(AND(AF124=Controles!$N$7,AF125=Controles!$N$7),(AH124-(+AH124*AB125)),IF(AND(AF124=Controles!$N$5,AF125=Controles!$N$7),(AH123-(+AH123*AB125)),IF(AF125=Controles!$N$5,AH124,""))),"")</f>
        <v/>
      </c>
      <c r="AI125" s="178" t="str">
        <f t="shared" si="61"/>
        <v/>
      </c>
      <c r="AJ125" s="178" t="str">
        <f t="shared" si="62"/>
        <v/>
      </c>
      <c r="AK125" s="179" t="str">
        <f t="shared" si="63"/>
        <v xml:space="preserve"> </v>
      </c>
      <c r="AL125" s="180" t="str">
        <f>IFERROR(VLOOKUP(AK125,'Matriz Calificación'!$C$54:$F$78,2,FALSE),"")</f>
        <v/>
      </c>
      <c r="AM125" s="181" t="str">
        <f>IFERROR(VLOOKUP(AL125,'Matriz Calificación'!$D$54:$I$78,4,FALSE)," ")</f>
        <v xml:space="preserve"> </v>
      </c>
      <c r="AN125" s="289"/>
      <c r="AO125" s="289"/>
      <c r="AP125" s="292"/>
      <c r="AQ125" s="329"/>
      <c r="AR125" s="66"/>
      <c r="AS125" s="165"/>
      <c r="AT125" s="168"/>
      <c r="AU125" s="168"/>
      <c r="AV125" s="66"/>
      <c r="AW125" s="167"/>
      <c r="AX125" s="169"/>
      <c r="AY125" s="169"/>
      <c r="AZ125" s="259"/>
      <c r="BA125" s="250"/>
      <c r="BB125" s="169"/>
      <c r="BC125" s="250"/>
    </row>
    <row r="126" spans="2:55" s="170" customFormat="1" ht="21" hidden="1" customHeight="1" x14ac:dyDescent="0.25">
      <c r="B126" s="264"/>
      <c r="C126" s="267"/>
      <c r="D126" s="258"/>
      <c r="E126" s="259"/>
      <c r="F126" s="255"/>
      <c r="G126" s="258"/>
      <c r="H126" s="250"/>
      <c r="I126" s="252"/>
      <c r="J126" s="254"/>
      <c r="K126" s="182"/>
      <c r="L126" s="261"/>
      <c r="M126" s="262"/>
      <c r="N126" s="261"/>
      <c r="O126" s="256"/>
      <c r="P126" s="292"/>
      <c r="Q126" s="261"/>
      <c r="R126" s="330"/>
      <c r="S126" s="330"/>
      <c r="T126" s="330"/>
      <c r="U126" s="328"/>
      <c r="V126" s="292"/>
      <c r="W126" s="149"/>
      <c r="X126" s="166"/>
      <c r="Y126" s="175" t="str">
        <f>IF(X126=Controles!$D$5,Controles!$E$5,IF(X126=Controles!$D$6,Controles!$E$6,IF(X126=Controles!$D$7,Controles!$E$7," ")))</f>
        <v xml:space="preserve"> </v>
      </c>
      <c r="Z126" s="166"/>
      <c r="AA126" s="65" t="str">
        <f>IF(Z126=Controles!$D$8,Controles!$E$8,IF(Z126=Controles!$D$9,Controles!$E$9," "))</f>
        <v xml:space="preserve"> </v>
      </c>
      <c r="AB126" s="65" t="str">
        <f t="shared" si="38"/>
        <v/>
      </c>
      <c r="AC126" s="166"/>
      <c r="AD126" s="166"/>
      <c r="AE126" s="166"/>
      <c r="AF126" s="97" t="str">
        <f>+IF(X126=Controles!$D$5,Controles!$N$5,IF(X126=Controles!$D$6,Controles!$N$6,IF(X126=Controles!$D$7,Controles!$N$7," ")))</f>
        <v xml:space="preserve"> </v>
      </c>
      <c r="AG126" s="138" t="str">
        <f>IFERROR(IF(AND(AF125=Controles!$N$5,AF126=Controles!$N$5),(AG125-(+AG125*AB126)),IF(AND(AF125=Controles!$N$7,AF126=Controles!$N$5),(AG124-(+AG124*AB126)),IF(AF126=Controles!$N$7,AG125,""))),"")</f>
        <v/>
      </c>
      <c r="AH126" s="138" t="str">
        <f>IFERROR(IF(AND(AF125=Controles!$N$7,AF126=Controles!$N$7),(AH125-(+AH125*AB126)),IF(AND(AF125=Controles!$N$5,AF126=Controles!$N$7),(AH124-(+AH124*AB126)),IF(AF126=Controles!$N$5,AH125,""))),"")</f>
        <v/>
      </c>
      <c r="AI126" s="178" t="str">
        <f t="shared" si="61"/>
        <v/>
      </c>
      <c r="AJ126" s="178" t="str">
        <f t="shared" si="62"/>
        <v/>
      </c>
      <c r="AK126" s="179" t="str">
        <f t="shared" si="63"/>
        <v xml:space="preserve"> </v>
      </c>
      <c r="AL126" s="180" t="str">
        <f>IFERROR(VLOOKUP(AK126,'Matriz Calificación'!$C$54:$F$78,2,FALSE),"")</f>
        <v/>
      </c>
      <c r="AM126" s="181" t="str">
        <f>IFERROR(VLOOKUP(AL126,'Matriz Calificación'!$D$54:$I$78,4,FALSE)," ")</f>
        <v xml:space="preserve"> </v>
      </c>
      <c r="AN126" s="289"/>
      <c r="AO126" s="289"/>
      <c r="AP126" s="292"/>
      <c r="AQ126" s="329"/>
      <c r="AR126" s="66"/>
      <c r="AS126" s="165"/>
      <c r="AT126" s="168"/>
      <c r="AU126" s="168"/>
      <c r="AV126" s="66"/>
      <c r="AW126" s="167"/>
      <c r="AX126" s="169"/>
      <c r="AY126" s="169"/>
      <c r="AZ126" s="259"/>
      <c r="BA126" s="250"/>
      <c r="BB126" s="169"/>
      <c r="BC126" s="250"/>
    </row>
    <row r="127" spans="2:55" s="170" customFormat="1" ht="21" hidden="1" customHeight="1" x14ac:dyDescent="0.25">
      <c r="B127" s="265"/>
      <c r="C127" s="268"/>
      <c r="D127" s="258"/>
      <c r="E127" s="259"/>
      <c r="F127" s="255"/>
      <c r="G127" s="258"/>
      <c r="H127" s="250"/>
      <c r="I127" s="253"/>
      <c r="J127" s="254"/>
      <c r="K127" s="182"/>
      <c r="L127" s="261"/>
      <c r="M127" s="262"/>
      <c r="N127" s="261"/>
      <c r="O127" s="257"/>
      <c r="P127" s="292"/>
      <c r="Q127" s="261"/>
      <c r="R127" s="330"/>
      <c r="S127" s="330"/>
      <c r="T127" s="330"/>
      <c r="U127" s="328"/>
      <c r="V127" s="292"/>
      <c r="W127" s="149"/>
      <c r="X127" s="166"/>
      <c r="Y127" s="175" t="str">
        <f>IF(X127=Controles!$D$5,Controles!$E$5,IF(X127=Controles!$D$6,Controles!$E$6,IF(X127=Controles!$D$7,Controles!$E$7," ")))</f>
        <v xml:space="preserve"> </v>
      </c>
      <c r="Z127" s="166"/>
      <c r="AA127" s="65" t="str">
        <f>IF(Z127=Controles!$D$8,Controles!$E$8,IF(Z127=Controles!$D$9,Controles!$E$9," "))</f>
        <v xml:space="preserve"> </v>
      </c>
      <c r="AB127" s="65" t="str">
        <f t="shared" si="38"/>
        <v/>
      </c>
      <c r="AC127" s="166"/>
      <c r="AD127" s="166"/>
      <c r="AE127" s="166"/>
      <c r="AF127" s="97" t="str">
        <f>+IF(X127=Controles!$D$5,Controles!$N$5,IF(X127=Controles!$D$6,Controles!$N$6,IF(X127=Controles!$D$7,Controles!$N$7," ")))</f>
        <v xml:space="preserve"> </v>
      </c>
      <c r="AG127" s="138" t="str">
        <f>IFERROR(IF(AND(AF126=Controles!$N$5,AF127=Controles!$N$5),(AG126-(+AG126*AB127)),IF(AND(AF126=Controles!$N$7,AF127=Controles!$N$5),(AG125-(+AG125*AB127)),IF(AF127=Controles!$N$7,AG126,""))),"")</f>
        <v/>
      </c>
      <c r="AH127" s="138" t="str">
        <f>IFERROR(IF(AND(AF126=Controles!$N$7,AF127=Controles!$N$7),(AH126-(+AH126*AB127)),IF(AND(AF126=Controles!$N$5,AF127=Controles!$N$7),(AH125-(+AH125*AB127)),IF(AF127=Controles!$N$5,AH126,""))),"")</f>
        <v/>
      </c>
      <c r="AI127" s="178" t="str">
        <f t="shared" si="61"/>
        <v/>
      </c>
      <c r="AJ127" s="178" t="str">
        <f t="shared" si="62"/>
        <v/>
      </c>
      <c r="AK127" s="179" t="str">
        <f t="shared" si="63"/>
        <v xml:space="preserve"> </v>
      </c>
      <c r="AL127" s="180" t="str">
        <f>IFERROR(VLOOKUP(AK127,'Matriz Calificación'!$C$54:$F$78,2,FALSE),"")</f>
        <v/>
      </c>
      <c r="AM127" s="181" t="str">
        <f>IFERROR(VLOOKUP(AL127,'Matriz Calificación'!$D$54:$I$78,4,FALSE)," ")</f>
        <v xml:space="preserve"> </v>
      </c>
      <c r="AN127" s="290"/>
      <c r="AO127" s="290"/>
      <c r="AP127" s="292"/>
      <c r="AQ127" s="329"/>
      <c r="AR127" s="66"/>
      <c r="AS127" s="165"/>
      <c r="AT127" s="67"/>
      <c r="AU127" s="67"/>
      <c r="AV127" s="66"/>
      <c r="AW127" s="167"/>
      <c r="AX127" s="169"/>
      <c r="AY127" s="169"/>
      <c r="AZ127" s="259"/>
      <c r="BA127" s="250"/>
      <c r="BB127" s="169"/>
      <c r="BC127" s="250"/>
    </row>
    <row r="128" spans="2:55" s="170" customFormat="1" ht="21" hidden="1" customHeight="1" x14ac:dyDescent="0.25">
      <c r="B128" s="263"/>
      <c r="C128" s="266" t="str">
        <f>+IFERROR(VLOOKUP(B128,INF!$A$2:$B$90,2,FALSE)," ")</f>
        <v xml:space="preserve"> </v>
      </c>
      <c r="D128" s="258"/>
      <c r="E128" s="259"/>
      <c r="F128" s="260"/>
      <c r="G128" s="258"/>
      <c r="H128" s="250"/>
      <c r="I128" s="251"/>
      <c r="J128" s="254" t="str">
        <f t="shared" ref="J128" si="64">IF(G128&lt;&gt;"",CONCATENATE("Posibilidad de ",G128," por"," ",H128," debido a"," ",I128),"")</f>
        <v/>
      </c>
      <c r="K128" s="182"/>
      <c r="L128" s="261"/>
      <c r="M128" s="262"/>
      <c r="N128" s="261"/>
      <c r="O128" s="256"/>
      <c r="P128" s="292" t="str">
        <f>IF(O128="","",IF(O128&lt;=2,Probabilidad!$B$8,IF(O128&lt;=11.999,Probabilidad!$B$7,IF(O128&lt;=48,Probabilidad!$B$6,IF(O128&lt;=239.999,Probabilidad!$B$5,IF(O128&gt;=240,Probabilidad!$B$4,""))))))</f>
        <v/>
      </c>
      <c r="Q128" s="261"/>
      <c r="R128" s="330" t="str">
        <f>IFERROR(VLOOKUP(P128,Probabilidad!$B$4:$C$8,2,FALSE),"")</f>
        <v/>
      </c>
      <c r="S128" s="330" t="str">
        <f>IFERROR(VLOOKUP(Q128,Impacto!$B$4:$C$16,2,FALSE),"")</f>
        <v/>
      </c>
      <c r="T128" s="330" t="str">
        <f t="shared" ref="T128" si="65">IFERROR(VALUE((R128&amp;""&amp;S128))," ")</f>
        <v xml:space="preserve"> </v>
      </c>
      <c r="U128" s="328" t="str">
        <f>IFERROR(VLOOKUP(T128,'Matriz Calificación'!$C$54:$D$78,2,FALSE)," ")</f>
        <v xml:space="preserve"> </v>
      </c>
      <c r="V128" s="292" t="str">
        <f>IFERROR(VLOOKUP(T128,'Matriz Calificación'!$C$54:$F$78,3,FALSE)," ")</f>
        <v xml:space="preserve"> </v>
      </c>
      <c r="W128" s="149"/>
      <c r="X128" s="166"/>
      <c r="Y128" s="175" t="str">
        <f>IF(X128=Controles!$D$5,Controles!$E$5,IF(X128=Controles!$D$6,Controles!$E$6,IF(X128=Controles!$D$7,Controles!$E$7," ")))</f>
        <v xml:space="preserve"> </v>
      </c>
      <c r="Z128" s="166"/>
      <c r="AA128" s="65" t="str">
        <f>IF(Z128=Controles!$D$8,Controles!$E$8,IF(Z128=Controles!$D$9,Controles!$E$9," "))</f>
        <v xml:space="preserve"> </v>
      </c>
      <c r="AB128" s="65" t="str">
        <f t="shared" si="38"/>
        <v/>
      </c>
      <c r="AC128" s="166"/>
      <c r="AD128" s="166"/>
      <c r="AE128" s="166"/>
      <c r="AF128" s="97" t="str">
        <f>+IF(X128=Controles!$D$5,Controles!$N$5,IF(X128=Controles!$D$6,Controles!$N$6,IF(X128=Controles!$D$7,Controles!$N$7," ")))</f>
        <v xml:space="preserve"> </v>
      </c>
      <c r="AG128" s="138" t="str">
        <f>IFERROR(IF(AF128=Controles!$N$5,(($R$128-($R$128*AB128))),IF(AF128=Controles!$N$7,$R$128,""))," ")</f>
        <v/>
      </c>
      <c r="AH128" s="138" t="str">
        <f>IFERROR(IF(AF128=Controles!$N$7,(($S$128-($S$128*AB128))),IF(AF128=Controles!$N$5,$S$128,""))," ")</f>
        <v/>
      </c>
      <c r="AI128" s="178" t="str">
        <f>IFERROR(IF(AG128="","",IF(AG128&lt;=20,"20",IF(AG128&lt;=40,"40",IF(AG128&lt;=60,"60",IF(AG128&lt;=80,"80","100"))))),"")</f>
        <v/>
      </c>
      <c r="AJ128" s="178" t="str">
        <f>IFERROR(IF(AH128="","",IF(AH128&lt;=20,"20",IF(AH128&lt;=40,"40",IF(AH128&lt;=60,"60",IF(AH128&lt;=80,"80","100"))))),"")</f>
        <v/>
      </c>
      <c r="AK128" s="179" t="str">
        <f>IFERROR(VALUE((AI128&amp;""&amp;AJ128))," ")</f>
        <v xml:space="preserve"> </v>
      </c>
      <c r="AL128" s="180" t="str">
        <f>IFERROR(VLOOKUP(AK128,'Matriz Calificación'!$C$54:$F$78,2,FALSE),"")</f>
        <v/>
      </c>
      <c r="AM128" s="181" t="str">
        <f>IFERROR(VLOOKUP(AL128,'Matriz Calificación'!$D$54:$I$78,4,FALSE)," ")</f>
        <v xml:space="preserve"> </v>
      </c>
      <c r="AN128" s="288" t="e" cm="1" vm="1">
        <f t="array" aca="1" ref="AN128" ca="1">INDEX(AK128:AK136,COUNT(AK128:AK136))</f>
        <v>#VALUE!</v>
      </c>
      <c r="AO128" s="288" t="str">
        <f ca="1">IFERROR(VLOOKUP(AN128,'Matriz Calificación'!$C$54:$F$78,2,FALSE),"")</f>
        <v/>
      </c>
      <c r="AP128" s="292" t="str">
        <f ca="1">IFERROR(VLOOKUP(AO128,'Matriz Calificación'!$D$54:$I$78,4,FALSE)," ")</f>
        <v xml:space="preserve"> </v>
      </c>
      <c r="AQ128" s="329" t="str">
        <f ca="1">IFERROR(VLOOKUP(AO128,'Matriz Calificación'!$D$54:$I$78,5,FALSE)," ")</f>
        <v xml:space="preserve"> </v>
      </c>
      <c r="AR128" s="66"/>
      <c r="AS128" s="167"/>
      <c r="AT128" s="167"/>
      <c r="AU128" s="167"/>
      <c r="AV128" s="66"/>
      <c r="AW128" s="167"/>
      <c r="AX128" s="169"/>
      <c r="AY128" s="169"/>
      <c r="AZ128" s="259"/>
      <c r="BA128" s="250"/>
      <c r="BB128" s="169"/>
      <c r="BC128" s="250"/>
    </row>
    <row r="129" spans="2:55" s="170" customFormat="1" ht="21" hidden="1" customHeight="1" x14ac:dyDescent="0.25">
      <c r="B129" s="264"/>
      <c r="C129" s="267"/>
      <c r="D129" s="258"/>
      <c r="E129" s="259"/>
      <c r="F129" s="255"/>
      <c r="G129" s="258"/>
      <c r="H129" s="250"/>
      <c r="I129" s="252"/>
      <c r="J129" s="254"/>
      <c r="K129" s="182"/>
      <c r="L129" s="261"/>
      <c r="M129" s="262"/>
      <c r="N129" s="261"/>
      <c r="O129" s="256"/>
      <c r="P129" s="292"/>
      <c r="Q129" s="261"/>
      <c r="R129" s="330"/>
      <c r="S129" s="330"/>
      <c r="T129" s="330"/>
      <c r="U129" s="328"/>
      <c r="V129" s="292"/>
      <c r="W129" s="149"/>
      <c r="X129" s="166"/>
      <c r="Y129" s="175" t="str">
        <f>IF(X129=Controles!$D$5,Controles!$E$5,IF(X129=Controles!$D$6,Controles!$E$6,IF(X129=Controles!$D$7,Controles!$E$7," ")))</f>
        <v xml:space="preserve"> </v>
      </c>
      <c r="Z129" s="166"/>
      <c r="AA129" s="65" t="str">
        <f>IF(Z129=Controles!$D$8,Controles!$E$8,IF(Z129=Controles!$D$9,Controles!$E$9," "))</f>
        <v xml:space="preserve"> </v>
      </c>
      <c r="AB129" s="65" t="str">
        <f t="shared" si="38"/>
        <v/>
      </c>
      <c r="AC129" s="166"/>
      <c r="AD129" s="166"/>
      <c r="AE129" s="166"/>
      <c r="AF129" s="97" t="str">
        <f>+IF(X129=Controles!$D$5,Controles!$N$5,IF(X129=Controles!$D$6,Controles!$N$6,IF(X129=Controles!$D$7,Controles!$N$7," ")))</f>
        <v xml:space="preserve"> </v>
      </c>
      <c r="AG129" s="138" t="str">
        <f>IFERROR(IF(AND(AF128=Controles!$N$5,AF129=Controles!$N$5),(AG128-(+AG128*AB129)),IF(AF129=Controles!$N$5,(R128-(+R128*AB129)),IF(AF129=Controles!$N$7,AG128,""))),"")</f>
        <v/>
      </c>
      <c r="AH129" s="138" t="str">
        <f>IFERROR(IF(AND(AF128=Controles!$N$7,AF129=Controles!$N$7),(AH128-(+AH128*AB129)),IF(AF129=Controles!$N$7,($S$128-(+$S$128*AB129)),IF(AF129=Controles!$N$5,AH128,""))),"")</f>
        <v/>
      </c>
      <c r="AI129" s="178" t="str">
        <f t="shared" ref="AI129:AI136" si="66">IFERROR(IF(AG129="","",IF(AG129&lt;=20,"20",IF(AG129&lt;=40,"40",IF(AG129&lt;=60,"60",IF(AG129&lt;=80,"80","100"))))),"")</f>
        <v/>
      </c>
      <c r="AJ129" s="178" t="str">
        <f t="shared" ref="AJ129:AJ136" si="67">IFERROR(IF(AH129="","",IF(AH129&lt;=20,"20",IF(AH129&lt;=40,"40",IF(AH129&lt;=60,"60",IF(AH129&lt;=80,"80","100"))))),"")</f>
        <v/>
      </c>
      <c r="AK129" s="179" t="str">
        <f t="shared" ref="AK129:AK136" si="68">IFERROR(VALUE((AI129&amp;""&amp;AJ129))," ")</f>
        <v xml:space="preserve"> </v>
      </c>
      <c r="AL129" s="180" t="str">
        <f>IFERROR(VLOOKUP(AK129,'Matriz Calificación'!$C$54:$F$78,2,FALSE),"")</f>
        <v/>
      </c>
      <c r="AM129" s="181" t="str">
        <f>IFERROR(VLOOKUP(AL129,'Matriz Calificación'!$D$54:$I$78,4,FALSE)," ")</f>
        <v xml:space="preserve"> </v>
      </c>
      <c r="AN129" s="289"/>
      <c r="AO129" s="289"/>
      <c r="AP129" s="292"/>
      <c r="AQ129" s="329"/>
      <c r="AR129" s="66"/>
      <c r="AS129" s="167"/>
      <c r="AT129" s="167"/>
      <c r="AU129" s="167"/>
      <c r="AV129" s="66"/>
      <c r="AW129" s="167"/>
      <c r="AX129" s="169"/>
      <c r="AY129" s="169"/>
      <c r="AZ129" s="259"/>
      <c r="BA129" s="250"/>
      <c r="BB129" s="169"/>
      <c r="BC129" s="250"/>
    </row>
    <row r="130" spans="2:55" s="170" customFormat="1" ht="21" hidden="1" customHeight="1" x14ac:dyDescent="0.25">
      <c r="B130" s="264"/>
      <c r="C130" s="267"/>
      <c r="D130" s="258"/>
      <c r="E130" s="259"/>
      <c r="F130" s="255"/>
      <c r="G130" s="258"/>
      <c r="H130" s="250"/>
      <c r="I130" s="252"/>
      <c r="J130" s="254"/>
      <c r="K130" s="182"/>
      <c r="L130" s="261"/>
      <c r="M130" s="262"/>
      <c r="N130" s="261"/>
      <c r="O130" s="256"/>
      <c r="P130" s="292"/>
      <c r="Q130" s="261"/>
      <c r="R130" s="330"/>
      <c r="S130" s="330"/>
      <c r="T130" s="330"/>
      <c r="U130" s="328"/>
      <c r="V130" s="292"/>
      <c r="W130" s="149"/>
      <c r="X130" s="166"/>
      <c r="Y130" s="175" t="str">
        <f>IF(X130=Controles!$D$5,Controles!$E$5,IF(X130=Controles!$D$6,Controles!$E$6,IF(X130=Controles!$D$7,Controles!$E$7," ")))</f>
        <v xml:space="preserve"> </v>
      </c>
      <c r="Z130" s="166"/>
      <c r="AA130" s="65" t="str">
        <f>IF(Z130=Controles!$D$8,Controles!$E$8,IF(Z130=Controles!$D$9,Controles!$E$9," "))</f>
        <v xml:space="preserve"> </v>
      </c>
      <c r="AB130" s="65" t="str">
        <f t="shared" si="38"/>
        <v/>
      </c>
      <c r="AC130" s="166"/>
      <c r="AD130" s="166"/>
      <c r="AE130" s="166"/>
      <c r="AF130" s="97" t="str">
        <f>+IF(X130=Controles!$D$5,Controles!$N$5,IF(X130=Controles!$D$6,Controles!$N$6,IF(X130=Controles!$D$7,Controles!$N$7," ")))</f>
        <v xml:space="preserve"> </v>
      </c>
      <c r="AG130" s="138" t="str">
        <f>IFERROR(IF(AND(AF129=Controles!$N$5,AF130=Controles!$N$5),(AG129-(+AG129*AB130)),IF(AND(AF129=Controles!$N$7,AF130=Controles!$N$5),(AG128-(+AG128*AB130)),IF(AF130=Controles!$N$7,AG129,""))),"")</f>
        <v/>
      </c>
      <c r="AH130" s="138" t="str">
        <f>IFERROR(IF(AND(AF129=Controles!$N$7,AF130=Controles!$N$7),(AH129-(+AH129*AB130)),IF(AND(AF129=Controles!$N$5,AF130=Controles!$N$7),(AH128-(+AH128*AB130)),IF(AF130=Controles!$N$5,AH129,""))),"")</f>
        <v/>
      </c>
      <c r="AI130" s="178" t="str">
        <f t="shared" si="66"/>
        <v/>
      </c>
      <c r="AJ130" s="178" t="str">
        <f t="shared" si="67"/>
        <v/>
      </c>
      <c r="AK130" s="179" t="str">
        <f t="shared" si="68"/>
        <v xml:space="preserve"> </v>
      </c>
      <c r="AL130" s="180" t="str">
        <f>IFERROR(VLOOKUP(AK130,'Matriz Calificación'!$C$54:$F$78,2,FALSE),"")</f>
        <v/>
      </c>
      <c r="AM130" s="181" t="str">
        <f>IFERROR(VLOOKUP(AL130,'Matriz Calificación'!$D$54:$I$78,4,FALSE)," ")</f>
        <v xml:space="preserve"> </v>
      </c>
      <c r="AN130" s="289"/>
      <c r="AO130" s="289"/>
      <c r="AP130" s="292"/>
      <c r="AQ130" s="329"/>
      <c r="AR130" s="66"/>
      <c r="AS130" s="167"/>
      <c r="AT130" s="167"/>
      <c r="AU130" s="167"/>
      <c r="AV130" s="66"/>
      <c r="AW130" s="167"/>
      <c r="AX130" s="169"/>
      <c r="AY130" s="169"/>
      <c r="AZ130" s="259"/>
      <c r="BA130" s="250"/>
      <c r="BB130" s="169"/>
      <c r="BC130" s="250"/>
    </row>
    <row r="131" spans="2:55" s="170" customFormat="1" ht="21" hidden="1" customHeight="1" x14ac:dyDescent="0.25">
      <c r="B131" s="264"/>
      <c r="C131" s="267"/>
      <c r="D131" s="258"/>
      <c r="E131" s="259"/>
      <c r="F131" s="255"/>
      <c r="G131" s="258"/>
      <c r="H131" s="250"/>
      <c r="I131" s="252"/>
      <c r="J131" s="254"/>
      <c r="K131" s="182"/>
      <c r="L131" s="261"/>
      <c r="M131" s="262"/>
      <c r="N131" s="261"/>
      <c r="O131" s="256"/>
      <c r="P131" s="292"/>
      <c r="Q131" s="261"/>
      <c r="R131" s="330"/>
      <c r="S131" s="330"/>
      <c r="T131" s="330"/>
      <c r="U131" s="328"/>
      <c r="V131" s="292"/>
      <c r="W131" s="149"/>
      <c r="X131" s="166"/>
      <c r="Y131" s="175" t="str">
        <f>IF(X131=Controles!$D$5,Controles!$E$5,IF(X131=Controles!$D$6,Controles!$E$6,IF(X131=Controles!$D$7,Controles!$E$7," ")))</f>
        <v xml:space="preserve"> </v>
      </c>
      <c r="Z131" s="166"/>
      <c r="AA131" s="65" t="str">
        <f>IF(Z131=Controles!$D$8,Controles!$E$8,IF(Z131=Controles!$D$9,Controles!$E$9," "))</f>
        <v xml:space="preserve"> </v>
      </c>
      <c r="AB131" s="65" t="str">
        <f t="shared" si="38"/>
        <v/>
      </c>
      <c r="AC131" s="166"/>
      <c r="AD131" s="166"/>
      <c r="AE131" s="166"/>
      <c r="AF131" s="97" t="str">
        <f>+IF(X131=Controles!$D$5,Controles!$N$5,IF(X131=Controles!$D$6,Controles!$N$6,IF(X131=Controles!$D$7,Controles!$N$7," ")))</f>
        <v xml:space="preserve"> </v>
      </c>
      <c r="AG131" s="138" t="str">
        <f>IFERROR(IF(AND(AF130=Controles!$N$5,AF131=Controles!$N$5),(AG130-(+AG130*AB131)),IF(AND(AF130=Controles!$N$7,AF131=Controles!$N$5),(AG129-(+AG129*AB131)),IF(AF131=Controles!$N$7,AG130,""))),"")</f>
        <v/>
      </c>
      <c r="AH131" s="138" t="str">
        <f>IFERROR(IF(AND(AF130=Controles!$N$7,AF131=Controles!$N$7),(AH130-(+AH130*AB131)),IF(AND(AF130=Controles!$N$5,AF131=Controles!$N$7),(AH129-(+AH129*AB131)),IF(AF131=Controles!$N$5,AH130,""))),"")</f>
        <v/>
      </c>
      <c r="AI131" s="178" t="str">
        <f t="shared" si="66"/>
        <v/>
      </c>
      <c r="AJ131" s="178" t="str">
        <f t="shared" si="67"/>
        <v/>
      </c>
      <c r="AK131" s="179" t="str">
        <f t="shared" si="68"/>
        <v xml:space="preserve"> </v>
      </c>
      <c r="AL131" s="180" t="str">
        <f>IFERROR(VLOOKUP(AK131,'Matriz Calificación'!$C$54:$F$78,2,FALSE),"")</f>
        <v/>
      </c>
      <c r="AM131" s="181" t="str">
        <f>IFERROR(VLOOKUP(AL131,'Matriz Calificación'!$D$54:$I$78,4,FALSE)," ")</f>
        <v xml:space="preserve"> </v>
      </c>
      <c r="AN131" s="289"/>
      <c r="AO131" s="289"/>
      <c r="AP131" s="292"/>
      <c r="AQ131" s="329"/>
      <c r="AR131" s="66"/>
      <c r="AS131" s="167"/>
      <c r="AT131" s="167"/>
      <c r="AU131" s="167"/>
      <c r="AV131" s="66"/>
      <c r="AW131" s="167"/>
      <c r="AX131" s="169"/>
      <c r="AY131" s="169"/>
      <c r="AZ131" s="259"/>
      <c r="BA131" s="250"/>
      <c r="BB131" s="169"/>
      <c r="BC131" s="250"/>
    </row>
    <row r="132" spans="2:55" s="170" customFormat="1" ht="21" hidden="1" customHeight="1" x14ac:dyDescent="0.25">
      <c r="B132" s="264"/>
      <c r="C132" s="267"/>
      <c r="D132" s="258"/>
      <c r="E132" s="259"/>
      <c r="F132" s="255"/>
      <c r="G132" s="258"/>
      <c r="H132" s="250"/>
      <c r="I132" s="252"/>
      <c r="J132" s="254"/>
      <c r="K132" s="182"/>
      <c r="L132" s="261"/>
      <c r="M132" s="262"/>
      <c r="N132" s="261"/>
      <c r="O132" s="256"/>
      <c r="P132" s="292"/>
      <c r="Q132" s="261"/>
      <c r="R132" s="330"/>
      <c r="S132" s="330"/>
      <c r="T132" s="330"/>
      <c r="U132" s="328"/>
      <c r="V132" s="292"/>
      <c r="W132" s="149"/>
      <c r="X132" s="166"/>
      <c r="Y132" s="175" t="str">
        <f>IF(X132=Controles!$D$5,Controles!$E$5,IF(X132=Controles!$D$6,Controles!$E$6,IF(X132=Controles!$D$7,Controles!$E$7," ")))</f>
        <v xml:space="preserve"> </v>
      </c>
      <c r="Z132" s="166"/>
      <c r="AA132" s="65" t="str">
        <f>IF(Z132=Controles!$D$8,Controles!$E$8,IF(Z132=Controles!$D$9,Controles!$E$9," "))</f>
        <v xml:space="preserve"> </v>
      </c>
      <c r="AB132" s="65" t="str">
        <f t="shared" si="38"/>
        <v/>
      </c>
      <c r="AC132" s="166"/>
      <c r="AD132" s="166"/>
      <c r="AE132" s="166"/>
      <c r="AF132" s="97" t="str">
        <f>+IF(X132=Controles!$D$5,Controles!$N$5,IF(X132=Controles!$D$6,Controles!$N$6,IF(X132=Controles!$D$7,Controles!$N$7," ")))</f>
        <v xml:space="preserve"> </v>
      </c>
      <c r="AG132" s="138" t="str">
        <f>IFERROR(IF(AND(AF131=Controles!$N$5,AF132=Controles!$N$5),(AG131-(+AG131*AB132)),IF(AND(AF131=Controles!$N$7,AF132=Controles!$N$5),(AG130-(+AG130*AB132)),IF(AF132=Controles!$N$7,AG131,""))),"")</f>
        <v/>
      </c>
      <c r="AH132" s="138" t="str">
        <f>IFERROR(IF(AND(AF131=Controles!$N$7,AF132=Controles!$N$7),(AH131-(+AH131*AB132)),IF(AND(AF131=Controles!$N$5,AF132=Controles!$N$7),(AH130-(+AH130*AB132)),IF(AF132=Controles!$N$5,AH131,""))),"")</f>
        <v/>
      </c>
      <c r="AI132" s="178" t="str">
        <f t="shared" si="66"/>
        <v/>
      </c>
      <c r="AJ132" s="178" t="str">
        <f t="shared" si="67"/>
        <v/>
      </c>
      <c r="AK132" s="179" t="str">
        <f t="shared" si="68"/>
        <v xml:space="preserve"> </v>
      </c>
      <c r="AL132" s="180" t="str">
        <f>IFERROR(VLOOKUP(AK132,'Matriz Calificación'!$C$54:$F$78,2,FALSE),"")</f>
        <v/>
      </c>
      <c r="AM132" s="181" t="str">
        <f>IFERROR(VLOOKUP(AL132,'Matriz Calificación'!$D$54:$I$78,4,FALSE)," ")</f>
        <v xml:space="preserve"> </v>
      </c>
      <c r="AN132" s="289"/>
      <c r="AO132" s="289"/>
      <c r="AP132" s="292"/>
      <c r="AQ132" s="329"/>
      <c r="AR132" s="66"/>
      <c r="AS132" s="167"/>
      <c r="AT132" s="167"/>
      <c r="AU132" s="167"/>
      <c r="AV132" s="66"/>
      <c r="AW132" s="167"/>
      <c r="AX132" s="169"/>
      <c r="AY132" s="169"/>
      <c r="AZ132" s="259"/>
      <c r="BA132" s="250"/>
      <c r="BB132" s="169"/>
      <c r="BC132" s="250"/>
    </row>
    <row r="133" spans="2:55" s="170" customFormat="1" ht="21" hidden="1" customHeight="1" x14ac:dyDescent="0.25">
      <c r="B133" s="264"/>
      <c r="C133" s="267"/>
      <c r="D133" s="258"/>
      <c r="E133" s="259"/>
      <c r="F133" s="255"/>
      <c r="G133" s="258"/>
      <c r="H133" s="250"/>
      <c r="I133" s="252"/>
      <c r="J133" s="254"/>
      <c r="K133" s="182"/>
      <c r="L133" s="261"/>
      <c r="M133" s="262"/>
      <c r="N133" s="261"/>
      <c r="O133" s="256"/>
      <c r="P133" s="292"/>
      <c r="Q133" s="261"/>
      <c r="R133" s="330"/>
      <c r="S133" s="330"/>
      <c r="T133" s="330"/>
      <c r="U133" s="328"/>
      <c r="V133" s="292"/>
      <c r="W133" s="149"/>
      <c r="X133" s="166"/>
      <c r="Y133" s="175" t="str">
        <f>IF(X133=Controles!$D$5,Controles!$E$5,IF(X133=Controles!$D$6,Controles!$E$6,IF(X133=Controles!$D$7,Controles!$E$7," ")))</f>
        <v xml:space="preserve"> </v>
      </c>
      <c r="Z133" s="166"/>
      <c r="AA133" s="65" t="str">
        <f>IF(Z133=Controles!$D$8,Controles!$E$8,IF(Z133=Controles!$D$9,Controles!$E$9," "))</f>
        <v xml:space="preserve"> </v>
      </c>
      <c r="AB133" s="65" t="str">
        <f t="shared" si="38"/>
        <v/>
      </c>
      <c r="AC133" s="166"/>
      <c r="AD133" s="166"/>
      <c r="AE133" s="166"/>
      <c r="AF133" s="97" t="str">
        <f>+IF(X133=Controles!$D$5,Controles!$N$5,IF(X133=Controles!$D$6,Controles!$N$6,IF(X133=Controles!$D$7,Controles!$N$7," ")))</f>
        <v xml:space="preserve"> </v>
      </c>
      <c r="AG133" s="138" t="str">
        <f>IFERROR(IF(AND(AF132=Controles!$N$5,AF133=Controles!$N$5),(AG132-(+AG132*AB133)),IF(AND(AF132=Controles!$N$7,AF133=Controles!$N$5),(AG131-(+AG131*AB133)),IF(AF133=Controles!$N$7,AG132,""))),"")</f>
        <v/>
      </c>
      <c r="AH133" s="138" t="str">
        <f>IFERROR(IF(AND(AF132=Controles!$N$7,AF133=Controles!$N$7),(AH132-(+AH132*AB133)),IF(AND(AF132=Controles!$N$5,AF133=Controles!$N$7),(AH131-(+AH131*AB133)),IF(AF133=Controles!$N$5,AH132,""))),"")</f>
        <v/>
      </c>
      <c r="AI133" s="178" t="str">
        <f t="shared" si="66"/>
        <v/>
      </c>
      <c r="AJ133" s="178" t="str">
        <f t="shared" si="67"/>
        <v/>
      </c>
      <c r="AK133" s="179" t="str">
        <f t="shared" si="68"/>
        <v xml:space="preserve"> </v>
      </c>
      <c r="AL133" s="180" t="str">
        <f>IFERROR(VLOOKUP(AK133,'Matriz Calificación'!$C$54:$F$78,2,FALSE),"")</f>
        <v/>
      </c>
      <c r="AM133" s="181" t="str">
        <f>IFERROR(VLOOKUP(AL133,'Matriz Calificación'!$D$54:$I$78,4,FALSE)," ")</f>
        <v xml:space="preserve"> </v>
      </c>
      <c r="AN133" s="289"/>
      <c r="AO133" s="289"/>
      <c r="AP133" s="292"/>
      <c r="AQ133" s="329"/>
      <c r="AR133" s="66"/>
      <c r="AS133" s="167"/>
      <c r="AT133" s="167"/>
      <c r="AU133" s="167"/>
      <c r="AV133" s="66"/>
      <c r="AW133" s="167"/>
      <c r="AX133" s="169"/>
      <c r="AY133" s="169"/>
      <c r="AZ133" s="259"/>
      <c r="BA133" s="250"/>
      <c r="BB133" s="169"/>
      <c r="BC133" s="250"/>
    </row>
    <row r="134" spans="2:55" s="170" customFormat="1" ht="21" hidden="1" customHeight="1" x14ac:dyDescent="0.25">
      <c r="B134" s="264"/>
      <c r="C134" s="267"/>
      <c r="D134" s="258"/>
      <c r="E134" s="259"/>
      <c r="F134" s="255"/>
      <c r="G134" s="258"/>
      <c r="H134" s="250"/>
      <c r="I134" s="252"/>
      <c r="J134" s="254"/>
      <c r="K134" s="182"/>
      <c r="L134" s="261"/>
      <c r="M134" s="262"/>
      <c r="N134" s="261"/>
      <c r="O134" s="256"/>
      <c r="P134" s="292"/>
      <c r="Q134" s="261"/>
      <c r="R134" s="330"/>
      <c r="S134" s="330"/>
      <c r="T134" s="330"/>
      <c r="U134" s="328"/>
      <c r="V134" s="292"/>
      <c r="W134" s="149"/>
      <c r="X134" s="166"/>
      <c r="Y134" s="175" t="str">
        <f>IF(X134=Controles!$D$5,Controles!$E$5,IF(X134=Controles!$D$6,Controles!$E$6,IF(X134=Controles!$D$7,Controles!$E$7," ")))</f>
        <v xml:space="preserve"> </v>
      </c>
      <c r="Z134" s="166"/>
      <c r="AA134" s="65" t="str">
        <f>IF(Z134=Controles!$D$8,Controles!$E$8,IF(Z134=Controles!$D$9,Controles!$E$9," "))</f>
        <v xml:space="preserve"> </v>
      </c>
      <c r="AB134" s="65" t="str">
        <f t="shared" si="38"/>
        <v/>
      </c>
      <c r="AC134" s="166"/>
      <c r="AD134" s="166"/>
      <c r="AE134" s="166"/>
      <c r="AF134" s="97" t="str">
        <f>+IF(X134=Controles!$D$5,Controles!$N$5,IF(X134=Controles!$D$6,Controles!$N$6,IF(X134=Controles!$D$7,Controles!$N$7," ")))</f>
        <v xml:space="preserve"> </v>
      </c>
      <c r="AG134" s="138" t="str">
        <f>IFERROR(IF(AND(AF133=Controles!$N$5,AF134=Controles!$N$5),(AG133-(+AG133*AB134)),IF(AND(AF133=Controles!$N$7,AF134=Controles!$N$5),(AG132-(+AG132*AB134)),IF(AF134=Controles!$N$7,AG133,""))),"")</f>
        <v/>
      </c>
      <c r="AH134" s="138" t="str">
        <f>IFERROR(IF(AND(AF133=Controles!$N$7,AF134=Controles!$N$7),(AH133-(+AH133*AB134)),IF(AND(AF133=Controles!$N$5,AF134=Controles!$N$7),(AH132-(+AH132*AB134)),IF(AF134=Controles!$N$5,AH133,""))),"")</f>
        <v/>
      </c>
      <c r="AI134" s="178" t="str">
        <f t="shared" si="66"/>
        <v/>
      </c>
      <c r="AJ134" s="178" t="str">
        <f t="shared" si="67"/>
        <v/>
      </c>
      <c r="AK134" s="179" t="str">
        <f t="shared" si="68"/>
        <v xml:space="preserve"> </v>
      </c>
      <c r="AL134" s="180" t="str">
        <f>IFERROR(VLOOKUP(AK134,'Matriz Calificación'!$C$54:$F$78,2,FALSE),"")</f>
        <v/>
      </c>
      <c r="AM134" s="181" t="str">
        <f>IFERROR(VLOOKUP(AL134,'Matriz Calificación'!$D$54:$I$78,4,FALSE)," ")</f>
        <v xml:space="preserve"> </v>
      </c>
      <c r="AN134" s="289"/>
      <c r="AO134" s="289"/>
      <c r="AP134" s="292"/>
      <c r="AQ134" s="329"/>
      <c r="AR134" s="66"/>
      <c r="AS134" s="165"/>
      <c r="AT134" s="168"/>
      <c r="AU134" s="168"/>
      <c r="AV134" s="66"/>
      <c r="AW134" s="167"/>
      <c r="AX134" s="169"/>
      <c r="AY134" s="169"/>
      <c r="AZ134" s="259"/>
      <c r="BA134" s="250"/>
      <c r="BB134" s="169"/>
      <c r="BC134" s="250"/>
    </row>
    <row r="135" spans="2:55" s="170" customFormat="1" ht="21" hidden="1" customHeight="1" x14ac:dyDescent="0.25">
      <c r="B135" s="264"/>
      <c r="C135" s="267"/>
      <c r="D135" s="258"/>
      <c r="E135" s="259"/>
      <c r="F135" s="255"/>
      <c r="G135" s="258"/>
      <c r="H135" s="250"/>
      <c r="I135" s="252"/>
      <c r="J135" s="254"/>
      <c r="K135" s="182"/>
      <c r="L135" s="261"/>
      <c r="M135" s="262"/>
      <c r="N135" s="261"/>
      <c r="O135" s="256"/>
      <c r="P135" s="292"/>
      <c r="Q135" s="261"/>
      <c r="R135" s="330"/>
      <c r="S135" s="330"/>
      <c r="T135" s="330"/>
      <c r="U135" s="328"/>
      <c r="V135" s="292"/>
      <c r="W135" s="149"/>
      <c r="X135" s="166"/>
      <c r="Y135" s="175" t="str">
        <f>IF(X135=Controles!$D$5,Controles!$E$5,IF(X135=Controles!$D$6,Controles!$E$6,IF(X135=Controles!$D$7,Controles!$E$7," ")))</f>
        <v xml:space="preserve"> </v>
      </c>
      <c r="Z135" s="166"/>
      <c r="AA135" s="65" t="str">
        <f>IF(Z135=Controles!$D$8,Controles!$E$8,IF(Z135=Controles!$D$9,Controles!$E$9," "))</f>
        <v xml:space="preserve"> </v>
      </c>
      <c r="AB135" s="65" t="str">
        <f t="shared" si="38"/>
        <v/>
      </c>
      <c r="AC135" s="166"/>
      <c r="AD135" s="166"/>
      <c r="AE135" s="166"/>
      <c r="AF135" s="97" t="str">
        <f>+IF(X135=Controles!$D$5,Controles!$N$5,IF(X135=Controles!$D$6,Controles!$N$6,IF(X135=Controles!$D$7,Controles!$N$7," ")))</f>
        <v xml:space="preserve"> </v>
      </c>
      <c r="AG135" s="138" t="str">
        <f>IFERROR(IF(AND(AF134=Controles!$N$5,AF135=Controles!$N$5),(AG134-(+AG134*AB135)),IF(AND(AF134=Controles!$N$7,AF135=Controles!$N$5),(AG133-(+AG133*AB135)),IF(AF135=Controles!$N$7,AG134,""))),"")</f>
        <v/>
      </c>
      <c r="AH135" s="138" t="str">
        <f>IFERROR(IF(AND(AF134=Controles!$N$7,AF135=Controles!$N$7),(AH134-(+AH134*AB135)),IF(AND(AF134=Controles!$N$5,AF135=Controles!$N$7),(AH133-(+AH133*AB135)),IF(AF135=Controles!$N$5,AH134,""))),"")</f>
        <v/>
      </c>
      <c r="AI135" s="178" t="str">
        <f t="shared" si="66"/>
        <v/>
      </c>
      <c r="AJ135" s="178" t="str">
        <f t="shared" si="67"/>
        <v/>
      </c>
      <c r="AK135" s="179" t="str">
        <f t="shared" si="68"/>
        <v xml:space="preserve"> </v>
      </c>
      <c r="AL135" s="180" t="str">
        <f>IFERROR(VLOOKUP(AK135,'Matriz Calificación'!$C$54:$F$78,2,FALSE),"")</f>
        <v/>
      </c>
      <c r="AM135" s="181" t="str">
        <f>IFERROR(VLOOKUP(AL135,'Matriz Calificación'!$D$54:$I$78,4,FALSE)," ")</f>
        <v xml:space="preserve"> </v>
      </c>
      <c r="AN135" s="289"/>
      <c r="AO135" s="289"/>
      <c r="AP135" s="292"/>
      <c r="AQ135" s="329"/>
      <c r="AR135" s="66"/>
      <c r="AS135" s="165"/>
      <c r="AT135" s="168"/>
      <c r="AU135" s="168"/>
      <c r="AV135" s="66"/>
      <c r="AW135" s="167"/>
      <c r="AX135" s="169"/>
      <c r="AY135" s="169"/>
      <c r="AZ135" s="259"/>
      <c r="BA135" s="250"/>
      <c r="BB135" s="169"/>
      <c r="BC135" s="250"/>
    </row>
    <row r="136" spans="2:55" s="170" customFormat="1" ht="21" hidden="1" customHeight="1" x14ac:dyDescent="0.25">
      <c r="B136" s="265"/>
      <c r="C136" s="268"/>
      <c r="D136" s="258"/>
      <c r="E136" s="259"/>
      <c r="F136" s="255"/>
      <c r="G136" s="258"/>
      <c r="H136" s="250"/>
      <c r="I136" s="253"/>
      <c r="J136" s="254"/>
      <c r="K136" s="182"/>
      <c r="L136" s="261"/>
      <c r="M136" s="262"/>
      <c r="N136" s="261"/>
      <c r="O136" s="257"/>
      <c r="P136" s="292"/>
      <c r="Q136" s="261"/>
      <c r="R136" s="330"/>
      <c r="S136" s="330"/>
      <c r="T136" s="330"/>
      <c r="U136" s="328"/>
      <c r="V136" s="292"/>
      <c r="W136" s="149"/>
      <c r="X136" s="166"/>
      <c r="Y136" s="175" t="str">
        <f>IF(X136=Controles!$D$5,Controles!$E$5,IF(X136=Controles!$D$6,Controles!$E$6,IF(X136=Controles!$D$7,Controles!$E$7," ")))</f>
        <v xml:space="preserve"> </v>
      </c>
      <c r="Z136" s="166"/>
      <c r="AA136" s="65" t="str">
        <f>IF(Z136=Controles!$D$8,Controles!$E$8,IF(Z136=Controles!$D$9,Controles!$E$9," "))</f>
        <v xml:space="preserve"> </v>
      </c>
      <c r="AB136" s="65" t="str">
        <f t="shared" si="38"/>
        <v/>
      </c>
      <c r="AC136" s="166"/>
      <c r="AD136" s="166"/>
      <c r="AE136" s="166"/>
      <c r="AF136" s="97" t="str">
        <f>+IF(X136=Controles!$D$5,Controles!$N$5,IF(X136=Controles!$D$6,Controles!$N$6,IF(X136=Controles!$D$7,Controles!$N$7," ")))</f>
        <v xml:space="preserve"> </v>
      </c>
      <c r="AG136" s="138" t="str">
        <f>IFERROR(IF(AND(AF135=Controles!$N$5,AF136=Controles!$N$5),(AG135-(+AG135*AB136)),IF(AND(AF135=Controles!$N$7,AF136=Controles!$N$5),(AG134-(+AG134*AB136)),IF(AF136=Controles!$N$7,AG135,""))),"")</f>
        <v/>
      </c>
      <c r="AH136" s="138" t="str">
        <f>IFERROR(IF(AND(AF135=Controles!$N$7,AF136=Controles!$N$7),(AH135-(+AH135*AB136)),IF(AND(AF135=Controles!$N$5,AF136=Controles!$N$7),(AH134-(+AH134*AB136)),IF(AF136=Controles!$N$5,AH135,""))),"")</f>
        <v/>
      </c>
      <c r="AI136" s="178" t="str">
        <f t="shared" si="66"/>
        <v/>
      </c>
      <c r="AJ136" s="178" t="str">
        <f t="shared" si="67"/>
        <v/>
      </c>
      <c r="AK136" s="179" t="str">
        <f t="shared" si="68"/>
        <v xml:space="preserve"> </v>
      </c>
      <c r="AL136" s="180" t="str">
        <f>IFERROR(VLOOKUP(AK136,'Matriz Calificación'!$C$54:$F$78,2,FALSE),"")</f>
        <v/>
      </c>
      <c r="AM136" s="181" t="str">
        <f>IFERROR(VLOOKUP(AL136,'Matriz Calificación'!$D$54:$I$78,4,FALSE)," ")</f>
        <v xml:space="preserve"> </v>
      </c>
      <c r="AN136" s="290"/>
      <c r="AO136" s="290"/>
      <c r="AP136" s="292"/>
      <c r="AQ136" s="329"/>
      <c r="AR136" s="66"/>
      <c r="AS136" s="165"/>
      <c r="AT136" s="67"/>
      <c r="AU136" s="67"/>
      <c r="AV136" s="66"/>
      <c r="AW136" s="167"/>
      <c r="AX136" s="169"/>
      <c r="AY136" s="169"/>
      <c r="AZ136" s="259"/>
      <c r="BA136" s="250"/>
      <c r="BB136" s="169"/>
      <c r="BC136" s="250"/>
    </row>
    <row r="137" spans="2:55" s="170" customFormat="1" ht="21" hidden="1" customHeight="1" x14ac:dyDescent="0.25">
      <c r="B137" s="263"/>
      <c r="C137" s="266" t="str">
        <f>+IFERROR(VLOOKUP(B137,INF!$A$2:$B$90,2,FALSE)," ")</f>
        <v xml:space="preserve"> </v>
      </c>
      <c r="D137" s="258"/>
      <c r="E137" s="259"/>
      <c r="F137" s="260"/>
      <c r="G137" s="258"/>
      <c r="H137" s="250"/>
      <c r="I137" s="251"/>
      <c r="J137" s="254" t="str">
        <f t="shared" ref="J137" si="69">IF(G137&lt;&gt;"",CONCATENATE("Posibilidad de ",G137," por"," ",H137," debido a"," ",I137),"")</f>
        <v/>
      </c>
      <c r="K137" s="182"/>
      <c r="L137" s="261"/>
      <c r="M137" s="262"/>
      <c r="N137" s="261"/>
      <c r="O137" s="256"/>
      <c r="P137" s="292" t="str">
        <f>IF(O137="","",IF(O137&lt;=2,Probabilidad!$B$8,IF(O137&lt;=11.999,Probabilidad!$B$7,IF(O137&lt;=48,Probabilidad!$B$6,IF(O137&lt;=239.999,Probabilidad!$B$5,IF(O137&gt;=240,Probabilidad!$B$4,""))))))</f>
        <v/>
      </c>
      <c r="Q137" s="261"/>
      <c r="R137" s="330" t="str">
        <f>IFERROR(VLOOKUP(P137,Probabilidad!$B$4:$C$8,2,FALSE),"")</f>
        <v/>
      </c>
      <c r="S137" s="330" t="str">
        <f>IFERROR(VLOOKUP(Q137,Impacto!$B$4:$C$16,2,FALSE),"")</f>
        <v/>
      </c>
      <c r="T137" s="330" t="str">
        <f t="shared" ref="T137" si="70">IFERROR(VALUE((R137&amp;""&amp;S137))," ")</f>
        <v xml:space="preserve"> </v>
      </c>
      <c r="U137" s="328" t="str">
        <f>IFERROR(VLOOKUP(T137,'Matriz Calificación'!$C$54:$D$78,2,FALSE)," ")</f>
        <v xml:space="preserve"> </v>
      </c>
      <c r="V137" s="292" t="str">
        <f>IFERROR(VLOOKUP(T137,'Matriz Calificación'!$C$54:$F$78,3,FALSE)," ")</f>
        <v xml:space="preserve"> </v>
      </c>
      <c r="W137" s="149"/>
      <c r="X137" s="166"/>
      <c r="Y137" s="175" t="str">
        <f>IF(X137=Controles!$D$5,Controles!$E$5,IF(X137=Controles!$D$6,Controles!$E$6,IF(X137=Controles!$D$7,Controles!$E$7," ")))</f>
        <v xml:space="preserve"> </v>
      </c>
      <c r="Z137" s="166"/>
      <c r="AA137" s="65" t="str">
        <f>IF(Z137=Controles!$D$8,Controles!$E$8,IF(Z137=Controles!$D$9,Controles!$E$9," "))</f>
        <v xml:space="preserve"> </v>
      </c>
      <c r="AB137" s="65" t="str">
        <f t="shared" si="38"/>
        <v/>
      </c>
      <c r="AC137" s="166"/>
      <c r="AD137" s="166"/>
      <c r="AE137" s="166"/>
      <c r="AF137" s="97" t="str">
        <f>+IF(X137=Controles!$D$5,Controles!$N$5,IF(X137=Controles!$D$6,Controles!$N$6,IF(X137=Controles!$D$7,Controles!$N$7," ")))</f>
        <v xml:space="preserve"> </v>
      </c>
      <c r="AG137" s="138" t="str">
        <f>IFERROR(IF(AF137=Controles!$N$5,(($R$137-($R$137*AB137))),IF(AF137=Controles!$N$7,$R$137,""))," ")</f>
        <v/>
      </c>
      <c r="AH137" s="138" t="str">
        <f>IFERROR(IF(AF137=Controles!$N$7,(($S$137-($S$137*AB137))),IF(AF137=Controles!$N$5,$S$137,""))," ")</f>
        <v/>
      </c>
      <c r="AI137" s="178" t="str">
        <f>IFERROR(IF(AG137="","",IF(AG137&lt;=20,"20",IF(AG137&lt;=40,"40",IF(AG137&lt;=60,"60",IF(AG137&lt;=80,"80","100"))))),"")</f>
        <v/>
      </c>
      <c r="AJ137" s="178" t="str">
        <f>IFERROR(IF(AH137="","",IF(AH137&lt;=20,"20",IF(AH137&lt;=40,"40",IF(AH137&lt;=60,"60",IF(AH137&lt;=80,"80","100"))))),"")</f>
        <v/>
      </c>
      <c r="AK137" s="179" t="str">
        <f>IFERROR(VALUE((AI137&amp;""&amp;AJ137))," ")</f>
        <v xml:space="preserve"> </v>
      </c>
      <c r="AL137" s="180" t="str">
        <f>IFERROR(VLOOKUP(AK137,'Matriz Calificación'!$C$54:$F$78,2,FALSE),"")</f>
        <v/>
      </c>
      <c r="AM137" s="181" t="str">
        <f>IFERROR(VLOOKUP(AL137,'Matriz Calificación'!$D$54:$I$78,4,FALSE)," ")</f>
        <v xml:space="preserve"> </v>
      </c>
      <c r="AN137" s="288" t="e" cm="1" vm="1">
        <f t="array" aca="1" ref="AN137" ca="1">INDEX(AK137:AK145,COUNT(AK137:AK145))</f>
        <v>#VALUE!</v>
      </c>
      <c r="AO137" s="288" t="str">
        <f ca="1">IFERROR(VLOOKUP(AN137,'Matriz Calificación'!$C$54:$F$78,2,FALSE),"")</f>
        <v/>
      </c>
      <c r="AP137" s="292" t="str">
        <f ca="1">IFERROR(VLOOKUP(AO137,'Matriz Calificación'!$D$54:$I$78,4,FALSE)," ")</f>
        <v xml:space="preserve"> </v>
      </c>
      <c r="AQ137" s="329" t="str">
        <f ca="1">IFERROR(VLOOKUP(AO137,'Matriz Calificación'!$D$54:$I$78,5,FALSE)," ")</f>
        <v xml:space="preserve"> </v>
      </c>
      <c r="AR137" s="66"/>
      <c r="AS137" s="167"/>
      <c r="AT137" s="167"/>
      <c r="AU137" s="167"/>
      <c r="AV137" s="66"/>
      <c r="AW137" s="167"/>
      <c r="AX137" s="169"/>
      <c r="AY137" s="169"/>
      <c r="AZ137" s="259"/>
      <c r="BA137" s="250"/>
      <c r="BB137" s="169"/>
      <c r="BC137" s="250"/>
    </row>
    <row r="138" spans="2:55" s="170" customFormat="1" ht="21" hidden="1" customHeight="1" x14ac:dyDescent="0.25">
      <c r="B138" s="264"/>
      <c r="C138" s="267"/>
      <c r="D138" s="258"/>
      <c r="E138" s="259"/>
      <c r="F138" s="255"/>
      <c r="G138" s="258"/>
      <c r="H138" s="250"/>
      <c r="I138" s="252"/>
      <c r="J138" s="254"/>
      <c r="K138" s="182"/>
      <c r="L138" s="261"/>
      <c r="M138" s="262"/>
      <c r="N138" s="261"/>
      <c r="O138" s="256"/>
      <c r="P138" s="292"/>
      <c r="Q138" s="261"/>
      <c r="R138" s="330"/>
      <c r="S138" s="330"/>
      <c r="T138" s="330"/>
      <c r="U138" s="328"/>
      <c r="V138" s="292"/>
      <c r="W138" s="149"/>
      <c r="X138" s="166"/>
      <c r="Y138" s="175" t="str">
        <f>IF(X138=Controles!$D$5,Controles!$E$5,IF(X138=Controles!$D$6,Controles!$E$6,IF(X138=Controles!$D$7,Controles!$E$7," ")))</f>
        <v xml:space="preserve"> </v>
      </c>
      <c r="Z138" s="166"/>
      <c r="AA138" s="65" t="str">
        <f>IF(Z138=Controles!$D$8,Controles!$E$8,IF(Z138=Controles!$D$9,Controles!$E$9," "))</f>
        <v xml:space="preserve"> </v>
      </c>
      <c r="AB138" s="65" t="str">
        <f t="shared" si="38"/>
        <v/>
      </c>
      <c r="AC138" s="166"/>
      <c r="AD138" s="166"/>
      <c r="AE138" s="166"/>
      <c r="AF138" s="97" t="str">
        <f>+IF(X138=Controles!$D$5,Controles!$N$5,IF(X138=Controles!$D$6,Controles!$N$6,IF(X138=Controles!$D$7,Controles!$N$7," ")))</f>
        <v xml:space="preserve"> </v>
      </c>
      <c r="AG138" s="138" t="str">
        <f>IFERROR(IF(AND(AF137=Controles!$N$5,AF138=Controles!$N$5),(AG137-(+AG137*AB138)),IF(AF138=Controles!$N$5,(R137-(+R137*AB138)),IF(AF138=Controles!$N$7,AG137,""))),"")</f>
        <v/>
      </c>
      <c r="AH138" s="138" t="str">
        <f>IFERROR(IF(AND(AF137=Controles!$N$7,AF138=Controles!$N$7),(AH137-(+AH137*AB138)),IF(AF138=Controles!$N$7,($S$137-(+$S$137*AB138)),IF(AF138=Controles!$N$5,AH137,""))),"")</f>
        <v/>
      </c>
      <c r="AI138" s="178" t="str">
        <f t="shared" ref="AI138:AI145" si="71">IFERROR(IF(AG138="","",IF(AG138&lt;=20,"20",IF(AG138&lt;=40,"40",IF(AG138&lt;=60,"60",IF(AG138&lt;=80,"80","100"))))),"")</f>
        <v/>
      </c>
      <c r="AJ138" s="178" t="str">
        <f t="shared" ref="AJ138:AJ145" si="72">IFERROR(IF(AH138="","",IF(AH138&lt;=20,"20",IF(AH138&lt;=40,"40",IF(AH138&lt;=60,"60",IF(AH138&lt;=80,"80","100"))))),"")</f>
        <v/>
      </c>
      <c r="AK138" s="179" t="str">
        <f t="shared" ref="AK138:AK145" si="73">IFERROR(VALUE((AI138&amp;""&amp;AJ138))," ")</f>
        <v xml:space="preserve"> </v>
      </c>
      <c r="AL138" s="180" t="str">
        <f>IFERROR(VLOOKUP(AK138,'Matriz Calificación'!$C$54:$F$78,2,FALSE),"")</f>
        <v/>
      </c>
      <c r="AM138" s="181" t="str">
        <f>IFERROR(VLOOKUP(AL138,'Matriz Calificación'!$D$54:$I$78,4,FALSE)," ")</f>
        <v xml:space="preserve"> </v>
      </c>
      <c r="AN138" s="289"/>
      <c r="AO138" s="289"/>
      <c r="AP138" s="292"/>
      <c r="AQ138" s="329"/>
      <c r="AR138" s="66"/>
      <c r="AS138" s="167"/>
      <c r="AT138" s="167"/>
      <c r="AU138" s="167"/>
      <c r="AV138" s="66"/>
      <c r="AW138" s="167"/>
      <c r="AX138" s="169"/>
      <c r="AY138" s="169"/>
      <c r="AZ138" s="259"/>
      <c r="BA138" s="250"/>
      <c r="BB138" s="169"/>
      <c r="BC138" s="250"/>
    </row>
    <row r="139" spans="2:55" s="170" customFormat="1" ht="21" hidden="1" customHeight="1" x14ac:dyDescent="0.25">
      <c r="B139" s="264"/>
      <c r="C139" s="267"/>
      <c r="D139" s="258"/>
      <c r="E139" s="259"/>
      <c r="F139" s="255"/>
      <c r="G139" s="258"/>
      <c r="H139" s="250"/>
      <c r="I139" s="252"/>
      <c r="J139" s="254"/>
      <c r="K139" s="182"/>
      <c r="L139" s="261"/>
      <c r="M139" s="262"/>
      <c r="N139" s="261"/>
      <c r="O139" s="256"/>
      <c r="P139" s="292"/>
      <c r="Q139" s="261"/>
      <c r="R139" s="330"/>
      <c r="S139" s="330"/>
      <c r="T139" s="330"/>
      <c r="U139" s="328"/>
      <c r="V139" s="292"/>
      <c r="W139" s="149"/>
      <c r="X139" s="166"/>
      <c r="Y139" s="175" t="str">
        <f>IF(X139=Controles!$D$5,Controles!$E$5,IF(X139=Controles!$D$6,Controles!$E$6,IF(X139=Controles!$D$7,Controles!$E$7," ")))</f>
        <v xml:space="preserve"> </v>
      </c>
      <c r="Z139" s="166"/>
      <c r="AA139" s="65" t="str">
        <f>IF(Z139=Controles!$D$8,Controles!$E$8,IF(Z139=Controles!$D$9,Controles!$E$9," "))</f>
        <v xml:space="preserve"> </v>
      </c>
      <c r="AB139" s="65" t="str">
        <f t="shared" si="38"/>
        <v/>
      </c>
      <c r="AC139" s="166"/>
      <c r="AD139" s="166"/>
      <c r="AE139" s="166"/>
      <c r="AF139" s="97" t="str">
        <f>+IF(X139=Controles!$D$5,Controles!$N$5,IF(X139=Controles!$D$6,Controles!$N$6,IF(X139=Controles!$D$7,Controles!$N$7," ")))</f>
        <v xml:space="preserve"> </v>
      </c>
      <c r="AG139" s="138" t="str">
        <f>IFERROR(IF(AND(AF138=Controles!$N$5,AF139=Controles!$N$5),(AG138-(+AG138*AB139)),IF(AND(AF138=Controles!$N$7,AF139=Controles!$N$5),(AG137-(+AG137*AB139)),IF(AF139=Controles!$N$7,AG138,""))),"")</f>
        <v/>
      </c>
      <c r="AH139" s="138" t="str">
        <f>IFERROR(IF(AND(AF138=Controles!$N$7,AF139=Controles!$N$7),(AH138-(+AH138*AB139)),IF(AND(AF138=Controles!$N$5,AF139=Controles!$N$7),(AH137-(+AH137*AB139)),IF(AF139=Controles!$N$5,AH138,""))),"")</f>
        <v/>
      </c>
      <c r="AI139" s="178" t="str">
        <f t="shared" si="71"/>
        <v/>
      </c>
      <c r="AJ139" s="178" t="str">
        <f t="shared" si="72"/>
        <v/>
      </c>
      <c r="AK139" s="179" t="str">
        <f t="shared" si="73"/>
        <v xml:space="preserve"> </v>
      </c>
      <c r="AL139" s="180" t="str">
        <f>IFERROR(VLOOKUP(AK139,'Matriz Calificación'!$C$54:$F$78,2,FALSE),"")</f>
        <v/>
      </c>
      <c r="AM139" s="181" t="str">
        <f>IFERROR(VLOOKUP(AL139,'Matriz Calificación'!$D$54:$I$78,4,FALSE)," ")</f>
        <v xml:space="preserve"> </v>
      </c>
      <c r="AN139" s="289"/>
      <c r="AO139" s="289"/>
      <c r="AP139" s="292"/>
      <c r="AQ139" s="329"/>
      <c r="AR139" s="66"/>
      <c r="AS139" s="167"/>
      <c r="AT139" s="167"/>
      <c r="AU139" s="167"/>
      <c r="AV139" s="66"/>
      <c r="AW139" s="167"/>
      <c r="AX139" s="169"/>
      <c r="AY139" s="169"/>
      <c r="AZ139" s="259"/>
      <c r="BA139" s="250"/>
      <c r="BB139" s="169"/>
      <c r="BC139" s="250"/>
    </row>
    <row r="140" spans="2:55" s="170" customFormat="1" ht="21" hidden="1" customHeight="1" x14ac:dyDescent="0.25">
      <c r="B140" s="264"/>
      <c r="C140" s="267"/>
      <c r="D140" s="258"/>
      <c r="E140" s="259"/>
      <c r="F140" s="255"/>
      <c r="G140" s="258"/>
      <c r="H140" s="250"/>
      <c r="I140" s="252"/>
      <c r="J140" s="254"/>
      <c r="K140" s="182"/>
      <c r="L140" s="261"/>
      <c r="M140" s="262"/>
      <c r="N140" s="261"/>
      <c r="O140" s="256"/>
      <c r="P140" s="292"/>
      <c r="Q140" s="261"/>
      <c r="R140" s="330"/>
      <c r="S140" s="330"/>
      <c r="T140" s="330"/>
      <c r="U140" s="328"/>
      <c r="V140" s="292"/>
      <c r="W140" s="149"/>
      <c r="X140" s="166"/>
      <c r="Y140" s="175" t="str">
        <f>IF(X140=Controles!$D$5,Controles!$E$5,IF(X140=Controles!$D$6,Controles!$E$6,IF(X140=Controles!$D$7,Controles!$E$7," ")))</f>
        <v xml:space="preserve"> </v>
      </c>
      <c r="Z140" s="166"/>
      <c r="AA140" s="65" t="str">
        <f>IF(Z140=Controles!$D$8,Controles!$E$8,IF(Z140=Controles!$D$9,Controles!$E$9," "))</f>
        <v xml:space="preserve"> </v>
      </c>
      <c r="AB140" s="65" t="str">
        <f t="shared" ref="AB140:AB203" si="74">+IFERROR(Y140+AA140,"")</f>
        <v/>
      </c>
      <c r="AC140" s="166"/>
      <c r="AD140" s="166"/>
      <c r="AE140" s="166"/>
      <c r="AF140" s="97" t="str">
        <f>+IF(X140=Controles!$D$5,Controles!$N$5,IF(X140=Controles!$D$6,Controles!$N$6,IF(X140=Controles!$D$7,Controles!$N$7," ")))</f>
        <v xml:space="preserve"> </v>
      </c>
      <c r="AG140" s="138" t="str">
        <f>IFERROR(IF(AND(AF139=Controles!$N$5,AF140=Controles!$N$5),(AG139-(+AG139*AB140)),IF(AND(AF139=Controles!$N$7,AF140=Controles!$N$5),(AG138-(+AG138*AB140)),IF(AF140=Controles!$N$7,AG139,""))),"")</f>
        <v/>
      </c>
      <c r="AH140" s="138" t="str">
        <f>IFERROR(IF(AND(AF139=Controles!$N$7,AF140=Controles!$N$7),(AH139-(+AH139*AB140)),IF(AND(AF139=Controles!$N$5,AF140=Controles!$N$7),(AH138-(+AH138*AB140)),IF(AF140=Controles!$N$5,AH139,""))),"")</f>
        <v/>
      </c>
      <c r="AI140" s="178" t="str">
        <f t="shared" si="71"/>
        <v/>
      </c>
      <c r="AJ140" s="178" t="str">
        <f t="shared" si="72"/>
        <v/>
      </c>
      <c r="AK140" s="179" t="str">
        <f t="shared" si="73"/>
        <v xml:space="preserve"> </v>
      </c>
      <c r="AL140" s="180" t="str">
        <f>IFERROR(VLOOKUP(AK140,'Matriz Calificación'!$C$54:$F$78,2,FALSE),"")</f>
        <v/>
      </c>
      <c r="AM140" s="181" t="str">
        <f>IFERROR(VLOOKUP(AL140,'Matriz Calificación'!$D$54:$I$78,4,FALSE)," ")</f>
        <v xml:space="preserve"> </v>
      </c>
      <c r="AN140" s="289"/>
      <c r="AO140" s="289"/>
      <c r="AP140" s="292"/>
      <c r="AQ140" s="329"/>
      <c r="AR140" s="66"/>
      <c r="AS140" s="167"/>
      <c r="AT140" s="167"/>
      <c r="AU140" s="167"/>
      <c r="AV140" s="66"/>
      <c r="AW140" s="167"/>
      <c r="AX140" s="169"/>
      <c r="AY140" s="169"/>
      <c r="AZ140" s="259"/>
      <c r="BA140" s="250"/>
      <c r="BB140" s="169"/>
      <c r="BC140" s="250"/>
    </row>
    <row r="141" spans="2:55" s="170" customFormat="1" ht="21" hidden="1" customHeight="1" x14ac:dyDescent="0.25">
      <c r="B141" s="264"/>
      <c r="C141" s="267"/>
      <c r="D141" s="258"/>
      <c r="E141" s="259"/>
      <c r="F141" s="255"/>
      <c r="G141" s="258"/>
      <c r="H141" s="250"/>
      <c r="I141" s="252"/>
      <c r="J141" s="254"/>
      <c r="K141" s="182"/>
      <c r="L141" s="261"/>
      <c r="M141" s="262"/>
      <c r="N141" s="261"/>
      <c r="O141" s="256"/>
      <c r="P141" s="292"/>
      <c r="Q141" s="261"/>
      <c r="R141" s="330"/>
      <c r="S141" s="330"/>
      <c r="T141" s="330"/>
      <c r="U141" s="328"/>
      <c r="V141" s="292"/>
      <c r="W141" s="149"/>
      <c r="X141" s="166"/>
      <c r="Y141" s="175" t="str">
        <f>IF(X141=Controles!$D$5,Controles!$E$5,IF(X141=Controles!$D$6,Controles!$E$6,IF(X141=Controles!$D$7,Controles!$E$7," ")))</f>
        <v xml:space="preserve"> </v>
      </c>
      <c r="Z141" s="166"/>
      <c r="AA141" s="65" t="str">
        <f>IF(Z141=Controles!$D$8,Controles!$E$8,IF(Z141=Controles!$D$9,Controles!$E$9," "))</f>
        <v xml:space="preserve"> </v>
      </c>
      <c r="AB141" s="65" t="str">
        <f t="shared" si="74"/>
        <v/>
      </c>
      <c r="AC141" s="166"/>
      <c r="AD141" s="166"/>
      <c r="AE141" s="166"/>
      <c r="AF141" s="97" t="str">
        <f>+IF(X141=Controles!$D$5,Controles!$N$5,IF(X141=Controles!$D$6,Controles!$N$6,IF(X141=Controles!$D$7,Controles!$N$7," ")))</f>
        <v xml:space="preserve"> </v>
      </c>
      <c r="AG141" s="138" t="str">
        <f>IFERROR(IF(AND(AF140=Controles!$N$5,AF141=Controles!$N$5),(AG140-(+AG140*AB141)),IF(AND(AF140=Controles!$N$7,AF141=Controles!$N$5),(AG139-(+AG139*AB141)),IF(AF141=Controles!$N$7,AG140,""))),"")</f>
        <v/>
      </c>
      <c r="AH141" s="138" t="str">
        <f>IFERROR(IF(AND(AF140=Controles!$N$7,AF141=Controles!$N$7),(AH140-(+AH140*AB141)),IF(AND(AF140=Controles!$N$5,AF141=Controles!$N$7),(AH139-(+AH139*AB141)),IF(AF141=Controles!$N$5,AH140,""))),"")</f>
        <v/>
      </c>
      <c r="AI141" s="178" t="str">
        <f t="shared" si="71"/>
        <v/>
      </c>
      <c r="AJ141" s="178" t="str">
        <f t="shared" si="72"/>
        <v/>
      </c>
      <c r="AK141" s="179" t="str">
        <f t="shared" si="73"/>
        <v xml:space="preserve"> </v>
      </c>
      <c r="AL141" s="180" t="str">
        <f>IFERROR(VLOOKUP(AK141,'Matriz Calificación'!$C$54:$F$78,2,FALSE),"")</f>
        <v/>
      </c>
      <c r="AM141" s="181" t="str">
        <f>IFERROR(VLOOKUP(AL141,'Matriz Calificación'!$D$54:$I$78,4,FALSE)," ")</f>
        <v xml:space="preserve"> </v>
      </c>
      <c r="AN141" s="289"/>
      <c r="AO141" s="289"/>
      <c r="AP141" s="292"/>
      <c r="AQ141" s="329"/>
      <c r="AR141" s="66"/>
      <c r="AS141" s="167"/>
      <c r="AT141" s="167"/>
      <c r="AU141" s="167"/>
      <c r="AV141" s="66"/>
      <c r="AW141" s="167"/>
      <c r="AX141" s="169"/>
      <c r="AY141" s="169"/>
      <c r="AZ141" s="259"/>
      <c r="BA141" s="250"/>
      <c r="BB141" s="169"/>
      <c r="BC141" s="250"/>
    </row>
    <row r="142" spans="2:55" s="170" customFormat="1" ht="21" hidden="1" customHeight="1" x14ac:dyDescent="0.25">
      <c r="B142" s="264"/>
      <c r="C142" s="267"/>
      <c r="D142" s="258"/>
      <c r="E142" s="259"/>
      <c r="F142" s="255"/>
      <c r="G142" s="258"/>
      <c r="H142" s="250"/>
      <c r="I142" s="252"/>
      <c r="J142" s="254"/>
      <c r="K142" s="182"/>
      <c r="L142" s="261"/>
      <c r="M142" s="262"/>
      <c r="N142" s="261"/>
      <c r="O142" s="256"/>
      <c r="P142" s="292"/>
      <c r="Q142" s="261"/>
      <c r="R142" s="330"/>
      <c r="S142" s="330"/>
      <c r="T142" s="330"/>
      <c r="U142" s="328"/>
      <c r="V142" s="292"/>
      <c r="W142" s="149"/>
      <c r="X142" s="166"/>
      <c r="Y142" s="175" t="str">
        <f>IF(X142=Controles!$D$5,Controles!$E$5,IF(X142=Controles!$D$6,Controles!$E$6,IF(X142=Controles!$D$7,Controles!$E$7," ")))</f>
        <v xml:space="preserve"> </v>
      </c>
      <c r="Z142" s="166"/>
      <c r="AA142" s="65" t="str">
        <f>IF(Z142=Controles!$D$8,Controles!$E$8,IF(Z142=Controles!$D$9,Controles!$E$9," "))</f>
        <v xml:space="preserve"> </v>
      </c>
      <c r="AB142" s="65" t="str">
        <f t="shared" si="74"/>
        <v/>
      </c>
      <c r="AC142" s="166"/>
      <c r="AD142" s="166"/>
      <c r="AE142" s="166"/>
      <c r="AF142" s="97" t="str">
        <f>+IF(X142=Controles!$D$5,Controles!$N$5,IF(X142=Controles!$D$6,Controles!$N$6,IF(X142=Controles!$D$7,Controles!$N$7," ")))</f>
        <v xml:space="preserve"> </v>
      </c>
      <c r="AG142" s="138" t="str">
        <f>IFERROR(IF(AND(AF141=Controles!$N$5,AF142=Controles!$N$5),(AG141-(+AG141*AB142)),IF(AND(AF141=Controles!$N$7,AF142=Controles!$N$5),(AG140-(+AG140*AB142)),IF(AF142=Controles!$N$7,AG141,""))),"")</f>
        <v/>
      </c>
      <c r="AH142" s="138" t="str">
        <f>IFERROR(IF(AND(AF141=Controles!$N$7,AF142=Controles!$N$7),(AH141-(+AH141*AB142)),IF(AND(AF141=Controles!$N$5,AF142=Controles!$N$7),(AH140-(+AH140*AB142)),IF(AF142=Controles!$N$5,AH141,""))),"")</f>
        <v/>
      </c>
      <c r="AI142" s="178" t="str">
        <f t="shared" si="71"/>
        <v/>
      </c>
      <c r="AJ142" s="178" t="str">
        <f t="shared" si="72"/>
        <v/>
      </c>
      <c r="AK142" s="179" t="str">
        <f t="shared" si="73"/>
        <v xml:space="preserve"> </v>
      </c>
      <c r="AL142" s="180" t="str">
        <f>IFERROR(VLOOKUP(AK142,'Matriz Calificación'!$C$54:$F$78,2,FALSE),"")</f>
        <v/>
      </c>
      <c r="AM142" s="181" t="str">
        <f>IFERROR(VLOOKUP(AL142,'Matriz Calificación'!$D$54:$I$78,4,FALSE)," ")</f>
        <v xml:space="preserve"> </v>
      </c>
      <c r="AN142" s="289"/>
      <c r="AO142" s="289"/>
      <c r="AP142" s="292"/>
      <c r="AQ142" s="329"/>
      <c r="AR142" s="66"/>
      <c r="AS142" s="167"/>
      <c r="AT142" s="167"/>
      <c r="AU142" s="167"/>
      <c r="AV142" s="66"/>
      <c r="AW142" s="167"/>
      <c r="AX142" s="169"/>
      <c r="AY142" s="169"/>
      <c r="AZ142" s="259"/>
      <c r="BA142" s="250"/>
      <c r="BB142" s="169"/>
      <c r="BC142" s="250"/>
    </row>
    <row r="143" spans="2:55" s="170" customFormat="1" ht="21" hidden="1" customHeight="1" x14ac:dyDescent="0.25">
      <c r="B143" s="264"/>
      <c r="C143" s="267"/>
      <c r="D143" s="258"/>
      <c r="E143" s="259"/>
      <c r="F143" s="255"/>
      <c r="G143" s="258"/>
      <c r="H143" s="250"/>
      <c r="I143" s="252"/>
      <c r="J143" s="254"/>
      <c r="K143" s="182"/>
      <c r="L143" s="261"/>
      <c r="M143" s="262"/>
      <c r="N143" s="261"/>
      <c r="O143" s="256"/>
      <c r="P143" s="292"/>
      <c r="Q143" s="261"/>
      <c r="R143" s="330"/>
      <c r="S143" s="330"/>
      <c r="T143" s="330"/>
      <c r="U143" s="328"/>
      <c r="V143" s="292"/>
      <c r="W143" s="149"/>
      <c r="X143" s="166"/>
      <c r="Y143" s="175" t="str">
        <f>IF(X143=Controles!$D$5,Controles!$E$5,IF(X143=Controles!$D$6,Controles!$E$6,IF(X143=Controles!$D$7,Controles!$E$7," ")))</f>
        <v xml:space="preserve"> </v>
      </c>
      <c r="Z143" s="166"/>
      <c r="AA143" s="65" t="str">
        <f>IF(Z143=Controles!$D$8,Controles!$E$8,IF(Z143=Controles!$D$9,Controles!$E$9," "))</f>
        <v xml:space="preserve"> </v>
      </c>
      <c r="AB143" s="65" t="str">
        <f t="shared" si="74"/>
        <v/>
      </c>
      <c r="AC143" s="166"/>
      <c r="AD143" s="166"/>
      <c r="AE143" s="166"/>
      <c r="AF143" s="97" t="str">
        <f>+IF(X143=Controles!$D$5,Controles!$N$5,IF(X143=Controles!$D$6,Controles!$N$6,IF(X143=Controles!$D$7,Controles!$N$7," ")))</f>
        <v xml:space="preserve"> </v>
      </c>
      <c r="AG143" s="138" t="str">
        <f>IFERROR(IF(AND(AF142=Controles!$N$5,AF143=Controles!$N$5),(AG142-(+AG142*AB143)),IF(AND(AF142=Controles!$N$7,AF143=Controles!$N$5),(AG141-(+AG141*AB143)),IF(AF143=Controles!$N$7,AG142,""))),"")</f>
        <v/>
      </c>
      <c r="AH143" s="138" t="str">
        <f>IFERROR(IF(AND(AF142=Controles!$N$7,AF143=Controles!$N$7),(AH142-(+AH142*AB143)),IF(AND(AF142=Controles!$N$5,AF143=Controles!$N$7),(AH141-(+AH141*AB143)),IF(AF143=Controles!$N$5,AH142,""))),"")</f>
        <v/>
      </c>
      <c r="AI143" s="178" t="str">
        <f t="shared" si="71"/>
        <v/>
      </c>
      <c r="AJ143" s="178" t="str">
        <f t="shared" si="72"/>
        <v/>
      </c>
      <c r="AK143" s="179" t="str">
        <f t="shared" si="73"/>
        <v xml:space="preserve"> </v>
      </c>
      <c r="AL143" s="180" t="str">
        <f>IFERROR(VLOOKUP(AK143,'Matriz Calificación'!$C$54:$F$78,2,FALSE),"")</f>
        <v/>
      </c>
      <c r="AM143" s="181" t="str">
        <f>IFERROR(VLOOKUP(AL143,'Matriz Calificación'!$D$54:$I$78,4,FALSE)," ")</f>
        <v xml:space="preserve"> </v>
      </c>
      <c r="AN143" s="289"/>
      <c r="AO143" s="289"/>
      <c r="AP143" s="292"/>
      <c r="AQ143" s="329"/>
      <c r="AR143" s="66"/>
      <c r="AS143" s="165"/>
      <c r="AT143" s="168"/>
      <c r="AU143" s="168"/>
      <c r="AV143" s="66"/>
      <c r="AW143" s="167"/>
      <c r="AX143" s="169"/>
      <c r="AY143" s="169"/>
      <c r="AZ143" s="259"/>
      <c r="BA143" s="250"/>
      <c r="BB143" s="169"/>
      <c r="BC143" s="250"/>
    </row>
    <row r="144" spans="2:55" s="170" customFormat="1" ht="21" hidden="1" customHeight="1" x14ac:dyDescent="0.25">
      <c r="B144" s="264"/>
      <c r="C144" s="267"/>
      <c r="D144" s="258"/>
      <c r="E144" s="259"/>
      <c r="F144" s="255"/>
      <c r="G144" s="258"/>
      <c r="H144" s="250"/>
      <c r="I144" s="252"/>
      <c r="J144" s="254"/>
      <c r="K144" s="182"/>
      <c r="L144" s="261"/>
      <c r="M144" s="262"/>
      <c r="N144" s="261"/>
      <c r="O144" s="256"/>
      <c r="P144" s="292"/>
      <c r="Q144" s="261"/>
      <c r="R144" s="330"/>
      <c r="S144" s="330"/>
      <c r="T144" s="330"/>
      <c r="U144" s="328"/>
      <c r="V144" s="292"/>
      <c r="W144" s="149"/>
      <c r="X144" s="166"/>
      <c r="Y144" s="175" t="str">
        <f>IF(X144=Controles!$D$5,Controles!$E$5,IF(X144=Controles!$D$6,Controles!$E$6,IF(X144=Controles!$D$7,Controles!$E$7," ")))</f>
        <v xml:space="preserve"> </v>
      </c>
      <c r="Z144" s="166"/>
      <c r="AA144" s="65" t="str">
        <f>IF(Z144=Controles!$D$8,Controles!$E$8,IF(Z144=Controles!$D$9,Controles!$E$9," "))</f>
        <v xml:space="preserve"> </v>
      </c>
      <c r="AB144" s="65" t="str">
        <f t="shared" si="74"/>
        <v/>
      </c>
      <c r="AC144" s="166"/>
      <c r="AD144" s="166"/>
      <c r="AE144" s="166"/>
      <c r="AF144" s="97" t="str">
        <f>+IF(X144=Controles!$D$5,Controles!$N$5,IF(X144=Controles!$D$6,Controles!$N$6,IF(X144=Controles!$D$7,Controles!$N$7," ")))</f>
        <v xml:space="preserve"> </v>
      </c>
      <c r="AG144" s="138" t="str">
        <f>IFERROR(IF(AND(AF143=Controles!$N$5,AF144=Controles!$N$5),(AG143-(+AG143*AB144)),IF(AND(AF143=Controles!$N$7,AF144=Controles!$N$5),(AG142-(+AG142*AB144)),IF(AF144=Controles!$N$7,AG143,""))),"")</f>
        <v/>
      </c>
      <c r="AH144" s="138" t="str">
        <f>IFERROR(IF(AND(AF143=Controles!$N$7,AF144=Controles!$N$7),(AH143-(+AH143*AB144)),IF(AND(AF143=Controles!$N$5,AF144=Controles!$N$7),(AH142-(+AH142*AB144)),IF(AF144=Controles!$N$5,AH143,""))),"")</f>
        <v/>
      </c>
      <c r="AI144" s="178" t="str">
        <f t="shared" si="71"/>
        <v/>
      </c>
      <c r="AJ144" s="178" t="str">
        <f t="shared" si="72"/>
        <v/>
      </c>
      <c r="AK144" s="179" t="str">
        <f t="shared" si="73"/>
        <v xml:space="preserve"> </v>
      </c>
      <c r="AL144" s="180" t="str">
        <f>IFERROR(VLOOKUP(AK144,'Matriz Calificación'!$C$54:$F$78,2,FALSE),"")</f>
        <v/>
      </c>
      <c r="AM144" s="181" t="str">
        <f>IFERROR(VLOOKUP(AL144,'Matriz Calificación'!$D$54:$I$78,4,FALSE)," ")</f>
        <v xml:space="preserve"> </v>
      </c>
      <c r="AN144" s="289"/>
      <c r="AO144" s="289"/>
      <c r="AP144" s="292"/>
      <c r="AQ144" s="329"/>
      <c r="AR144" s="66"/>
      <c r="AS144" s="165"/>
      <c r="AT144" s="168"/>
      <c r="AU144" s="168"/>
      <c r="AV144" s="66"/>
      <c r="AW144" s="167"/>
      <c r="AX144" s="169"/>
      <c r="AY144" s="169"/>
      <c r="AZ144" s="259"/>
      <c r="BA144" s="250"/>
      <c r="BB144" s="169"/>
      <c r="BC144" s="250"/>
    </row>
    <row r="145" spans="2:55" s="170" customFormat="1" ht="21" hidden="1" customHeight="1" x14ac:dyDescent="0.25">
      <c r="B145" s="265"/>
      <c r="C145" s="268"/>
      <c r="D145" s="258"/>
      <c r="E145" s="259"/>
      <c r="F145" s="255"/>
      <c r="G145" s="258"/>
      <c r="H145" s="250"/>
      <c r="I145" s="253"/>
      <c r="J145" s="254"/>
      <c r="K145" s="182"/>
      <c r="L145" s="261"/>
      <c r="M145" s="262"/>
      <c r="N145" s="261"/>
      <c r="O145" s="257"/>
      <c r="P145" s="292"/>
      <c r="Q145" s="261"/>
      <c r="R145" s="330"/>
      <c r="S145" s="330"/>
      <c r="T145" s="330"/>
      <c r="U145" s="328"/>
      <c r="V145" s="292"/>
      <c r="W145" s="149"/>
      <c r="X145" s="166"/>
      <c r="Y145" s="175" t="str">
        <f>IF(X145=Controles!$D$5,Controles!$E$5,IF(X145=Controles!$D$6,Controles!$E$6,IF(X145=Controles!$D$7,Controles!$E$7," ")))</f>
        <v xml:space="preserve"> </v>
      </c>
      <c r="Z145" s="166"/>
      <c r="AA145" s="65" t="str">
        <f>IF(Z145=Controles!$D$8,Controles!$E$8,IF(Z145=Controles!$D$9,Controles!$E$9," "))</f>
        <v xml:space="preserve"> </v>
      </c>
      <c r="AB145" s="65" t="str">
        <f t="shared" si="74"/>
        <v/>
      </c>
      <c r="AC145" s="166"/>
      <c r="AD145" s="166"/>
      <c r="AE145" s="166"/>
      <c r="AF145" s="97" t="str">
        <f>+IF(X145=Controles!$D$5,Controles!$N$5,IF(X145=Controles!$D$6,Controles!$N$6,IF(X145=Controles!$D$7,Controles!$N$7," ")))</f>
        <v xml:space="preserve"> </v>
      </c>
      <c r="AG145" s="138" t="str">
        <f>IFERROR(IF(AND(AF144=Controles!$N$5,AF145=Controles!$N$5),(AG144-(+AG144*AB145)),IF(AND(AF144=Controles!$N$7,AF145=Controles!$N$5),(AG143-(+AG143*AB145)),IF(AF145=Controles!$N$7,AG144,""))),"")</f>
        <v/>
      </c>
      <c r="AH145" s="138" t="str">
        <f>IFERROR(IF(AND(AF144=Controles!$N$7,AF145=Controles!$N$7),(AH144-(+AH144*AB145)),IF(AND(AF144=Controles!$N$5,AF145=Controles!$N$7),(AH143-(+AH143*AB145)),IF(AF145=Controles!$N$5,AH144,""))),"")</f>
        <v/>
      </c>
      <c r="AI145" s="178" t="str">
        <f t="shared" si="71"/>
        <v/>
      </c>
      <c r="AJ145" s="178" t="str">
        <f t="shared" si="72"/>
        <v/>
      </c>
      <c r="AK145" s="179" t="str">
        <f t="shared" si="73"/>
        <v xml:space="preserve"> </v>
      </c>
      <c r="AL145" s="180" t="str">
        <f>IFERROR(VLOOKUP(AK145,'Matriz Calificación'!$C$54:$F$78,2,FALSE),"")</f>
        <v/>
      </c>
      <c r="AM145" s="181" t="str">
        <f>IFERROR(VLOOKUP(AL145,'Matriz Calificación'!$D$54:$I$78,4,FALSE)," ")</f>
        <v xml:space="preserve"> </v>
      </c>
      <c r="AN145" s="290"/>
      <c r="AO145" s="290"/>
      <c r="AP145" s="292"/>
      <c r="AQ145" s="329"/>
      <c r="AR145" s="66"/>
      <c r="AS145" s="165"/>
      <c r="AT145" s="67"/>
      <c r="AU145" s="67"/>
      <c r="AV145" s="66"/>
      <c r="AW145" s="167"/>
      <c r="AX145" s="169"/>
      <c r="AY145" s="169"/>
      <c r="AZ145" s="259"/>
      <c r="BA145" s="250"/>
      <c r="BB145" s="169"/>
      <c r="BC145" s="250"/>
    </row>
    <row r="146" spans="2:55" s="170" customFormat="1" ht="21" hidden="1" customHeight="1" x14ac:dyDescent="0.25">
      <c r="B146" s="263"/>
      <c r="C146" s="266" t="str">
        <f>+IFERROR(VLOOKUP(B146,INF!$A$2:$B$90,2,FALSE)," ")</f>
        <v xml:space="preserve"> </v>
      </c>
      <c r="D146" s="258"/>
      <c r="E146" s="259"/>
      <c r="F146" s="260"/>
      <c r="G146" s="258"/>
      <c r="H146" s="250"/>
      <c r="I146" s="251"/>
      <c r="J146" s="254" t="str">
        <f t="shared" ref="J146" si="75">IF(G146&lt;&gt;"",CONCATENATE("Posibilidad de ",G146," por"," ",H146," debido a"," ",I146),"")</f>
        <v/>
      </c>
      <c r="K146" s="182"/>
      <c r="L146" s="261"/>
      <c r="M146" s="262"/>
      <c r="N146" s="261"/>
      <c r="O146" s="256"/>
      <c r="P146" s="292" t="str">
        <f>IF(O146="","",IF(O146&lt;=2,Probabilidad!$B$8,IF(O146&lt;=11.999,Probabilidad!$B$7,IF(O146&lt;=48,Probabilidad!$B$6,IF(O146&lt;=239.999,Probabilidad!$B$5,IF(O146&gt;=240,Probabilidad!$B$4,""))))))</f>
        <v/>
      </c>
      <c r="Q146" s="261"/>
      <c r="R146" s="330" t="str">
        <f>IFERROR(VLOOKUP(P146,Probabilidad!$B$4:$C$8,2,FALSE),"")</f>
        <v/>
      </c>
      <c r="S146" s="330" t="str">
        <f>IFERROR(VLOOKUP(Q146,Impacto!$B$4:$C$16,2,FALSE),"")</f>
        <v/>
      </c>
      <c r="T146" s="330" t="str">
        <f t="shared" ref="T146" si="76">IFERROR(VALUE((R146&amp;""&amp;S146))," ")</f>
        <v xml:space="preserve"> </v>
      </c>
      <c r="U146" s="328" t="str">
        <f>IFERROR(VLOOKUP(T146,'Matriz Calificación'!$C$54:$D$78,2,FALSE)," ")</f>
        <v xml:space="preserve"> </v>
      </c>
      <c r="V146" s="292" t="str">
        <f>IFERROR(VLOOKUP(T146,'Matriz Calificación'!$C$54:$F$78,3,FALSE)," ")</f>
        <v xml:space="preserve"> </v>
      </c>
      <c r="W146" s="149"/>
      <c r="X146" s="166"/>
      <c r="Y146" s="175" t="str">
        <f>IF(X146=Controles!$D$5,Controles!$E$5,IF(X146=Controles!$D$6,Controles!$E$6,IF(X146=Controles!$D$7,Controles!$E$7," ")))</f>
        <v xml:space="preserve"> </v>
      </c>
      <c r="Z146" s="166"/>
      <c r="AA146" s="65" t="str">
        <f>IF(Z146=Controles!$D$8,Controles!$E$8,IF(Z146=Controles!$D$9,Controles!$E$9," "))</f>
        <v xml:space="preserve"> </v>
      </c>
      <c r="AB146" s="65" t="str">
        <f t="shared" si="74"/>
        <v/>
      </c>
      <c r="AC146" s="166"/>
      <c r="AD146" s="166"/>
      <c r="AE146" s="166"/>
      <c r="AF146" s="97" t="str">
        <f>+IF(X146=Controles!$D$5,Controles!$N$5,IF(X146=Controles!$D$6,Controles!$N$6,IF(X146=Controles!$D$7,Controles!$N$7," ")))</f>
        <v xml:space="preserve"> </v>
      </c>
      <c r="AG146" s="138" t="str">
        <f>IFERROR(IF(AF146=Controles!$N$5,(($R$146-($R$146*AB146))),IF(AF146=Controles!$N$7,$R$146,""))," ")</f>
        <v/>
      </c>
      <c r="AH146" s="138" t="str">
        <f>IFERROR(IF(AF146=Controles!$N$7,(($S$146-($S$146*AB146))),IF(AF146=Controles!$N$5,$S$146,""))," ")</f>
        <v/>
      </c>
      <c r="AI146" s="178" t="str">
        <f>IFERROR(IF(AG146="","",IF(AG146&lt;=20,"20",IF(AG146&lt;=40,"40",IF(AG146&lt;=60,"60",IF(AG146&lt;=80,"80","100"))))),"")</f>
        <v/>
      </c>
      <c r="AJ146" s="178" t="str">
        <f>IFERROR(IF(AH146="","",IF(AH146&lt;=20,"20",IF(AH146&lt;=40,"40",IF(AH146&lt;=60,"60",IF(AH146&lt;=80,"80","100"))))),"")</f>
        <v/>
      </c>
      <c r="AK146" s="179" t="str">
        <f>IFERROR(VALUE((AI146&amp;""&amp;AJ146))," ")</f>
        <v xml:space="preserve"> </v>
      </c>
      <c r="AL146" s="180" t="str">
        <f>IFERROR(VLOOKUP(AK146,'Matriz Calificación'!$C$54:$F$78,2,FALSE),"")</f>
        <v/>
      </c>
      <c r="AM146" s="181" t="str">
        <f>IFERROR(VLOOKUP(AL146,'Matriz Calificación'!$D$54:$I$78,4,FALSE)," ")</f>
        <v xml:space="preserve"> </v>
      </c>
      <c r="AN146" s="288" t="e" cm="1" vm="1">
        <f t="array" aca="1" ref="AN146" ca="1">INDEX(AK146:AK154,COUNT(AK146:AK154))</f>
        <v>#VALUE!</v>
      </c>
      <c r="AO146" s="288" t="str">
        <f ca="1">IFERROR(VLOOKUP(AN146,'Matriz Calificación'!$C$54:$F$78,2,FALSE),"")</f>
        <v/>
      </c>
      <c r="AP146" s="292" t="str">
        <f ca="1">IFERROR(VLOOKUP(AO146,'Matriz Calificación'!$D$54:$I$78,4,FALSE)," ")</f>
        <v xml:space="preserve"> </v>
      </c>
      <c r="AQ146" s="329" t="str">
        <f ca="1">IFERROR(VLOOKUP(AO146,'Matriz Calificación'!$D$54:$I$78,5,FALSE)," ")</f>
        <v xml:space="preserve"> </v>
      </c>
      <c r="AR146" s="66"/>
      <c r="AS146" s="167"/>
      <c r="AT146" s="167"/>
      <c r="AU146" s="167"/>
      <c r="AV146" s="66"/>
      <c r="AW146" s="167"/>
      <c r="AX146" s="169"/>
      <c r="AY146" s="169"/>
      <c r="AZ146" s="259"/>
      <c r="BA146" s="250"/>
      <c r="BB146" s="169"/>
      <c r="BC146" s="250"/>
    </row>
    <row r="147" spans="2:55" s="170" customFormat="1" ht="21" hidden="1" customHeight="1" x14ac:dyDescent="0.25">
      <c r="B147" s="264"/>
      <c r="C147" s="267"/>
      <c r="D147" s="258"/>
      <c r="E147" s="259"/>
      <c r="F147" s="255"/>
      <c r="G147" s="258"/>
      <c r="H147" s="250"/>
      <c r="I147" s="252"/>
      <c r="J147" s="254"/>
      <c r="K147" s="182"/>
      <c r="L147" s="261"/>
      <c r="M147" s="262"/>
      <c r="N147" s="261"/>
      <c r="O147" s="256"/>
      <c r="P147" s="292"/>
      <c r="Q147" s="261"/>
      <c r="R147" s="330"/>
      <c r="S147" s="330"/>
      <c r="T147" s="330"/>
      <c r="U147" s="328"/>
      <c r="V147" s="292"/>
      <c r="W147" s="149"/>
      <c r="X147" s="166"/>
      <c r="Y147" s="175" t="str">
        <f>IF(X147=Controles!$D$5,Controles!$E$5,IF(X147=Controles!$D$6,Controles!$E$6,IF(X147=Controles!$D$7,Controles!$E$7," ")))</f>
        <v xml:space="preserve"> </v>
      </c>
      <c r="Z147" s="166"/>
      <c r="AA147" s="65" t="str">
        <f>IF(Z147=Controles!$D$8,Controles!$E$8,IF(Z147=Controles!$D$9,Controles!$E$9," "))</f>
        <v xml:space="preserve"> </v>
      </c>
      <c r="AB147" s="65" t="str">
        <f t="shared" si="74"/>
        <v/>
      </c>
      <c r="AC147" s="166"/>
      <c r="AD147" s="166"/>
      <c r="AE147" s="166"/>
      <c r="AF147" s="97" t="str">
        <f>+IF(X147=Controles!$D$5,Controles!$N$5,IF(X147=Controles!$D$6,Controles!$N$6,IF(X147=Controles!$D$7,Controles!$N$7," ")))</f>
        <v xml:space="preserve"> </v>
      </c>
      <c r="AG147" s="138" t="str">
        <f>IFERROR(IF(AND(AF146=Controles!$N$5,AF147=Controles!$N$5),(AG146-(+AG146*AB147)),IF(AF147=Controles!$N$5,(R146-(+R146*AB147)),IF(AF147=Controles!$N$7,AG146,""))),"")</f>
        <v/>
      </c>
      <c r="AH147" s="138" t="str">
        <f>IFERROR(IF(AND(AF146=Controles!$N$7,AF147=Controles!$N$7),(AH146-(+AH146*AB147)),IF(AF147=Controles!$N$7,($S$146-(+$S$146*AB147)),IF(AF147=Controles!$N$5,AH146,""))),"")</f>
        <v/>
      </c>
      <c r="AI147" s="178" t="str">
        <f t="shared" ref="AI147:AI154" si="77">IFERROR(IF(AG147="","",IF(AG147&lt;=20,"20",IF(AG147&lt;=40,"40",IF(AG147&lt;=60,"60",IF(AG147&lt;=80,"80","100"))))),"")</f>
        <v/>
      </c>
      <c r="AJ147" s="178" t="str">
        <f t="shared" ref="AJ147:AJ154" si="78">IFERROR(IF(AH147="","",IF(AH147&lt;=20,"20",IF(AH147&lt;=40,"40",IF(AH147&lt;=60,"60",IF(AH147&lt;=80,"80","100"))))),"")</f>
        <v/>
      </c>
      <c r="AK147" s="179" t="str">
        <f t="shared" ref="AK147:AK154" si="79">IFERROR(VALUE((AI147&amp;""&amp;AJ147))," ")</f>
        <v xml:space="preserve"> </v>
      </c>
      <c r="AL147" s="180" t="str">
        <f>IFERROR(VLOOKUP(AK147,'Matriz Calificación'!$C$54:$F$78,2,FALSE),"")</f>
        <v/>
      </c>
      <c r="AM147" s="181" t="str">
        <f>IFERROR(VLOOKUP(AL147,'Matriz Calificación'!$D$54:$I$78,4,FALSE)," ")</f>
        <v xml:space="preserve"> </v>
      </c>
      <c r="AN147" s="289"/>
      <c r="AO147" s="289"/>
      <c r="AP147" s="292"/>
      <c r="AQ147" s="329"/>
      <c r="AR147" s="66"/>
      <c r="AS147" s="167"/>
      <c r="AT147" s="167"/>
      <c r="AU147" s="167"/>
      <c r="AV147" s="66"/>
      <c r="AW147" s="167"/>
      <c r="AX147" s="169"/>
      <c r="AY147" s="169"/>
      <c r="AZ147" s="259"/>
      <c r="BA147" s="250"/>
      <c r="BB147" s="169"/>
      <c r="BC147" s="250"/>
    </row>
    <row r="148" spans="2:55" s="170" customFormat="1" ht="21" hidden="1" customHeight="1" x14ac:dyDescent="0.25">
      <c r="B148" s="264"/>
      <c r="C148" s="267"/>
      <c r="D148" s="258"/>
      <c r="E148" s="259"/>
      <c r="F148" s="255"/>
      <c r="G148" s="258"/>
      <c r="H148" s="250"/>
      <c r="I148" s="252"/>
      <c r="J148" s="254"/>
      <c r="K148" s="182"/>
      <c r="L148" s="261"/>
      <c r="M148" s="262"/>
      <c r="N148" s="261"/>
      <c r="O148" s="256"/>
      <c r="P148" s="292"/>
      <c r="Q148" s="261"/>
      <c r="R148" s="330"/>
      <c r="S148" s="330"/>
      <c r="T148" s="330"/>
      <c r="U148" s="328"/>
      <c r="V148" s="292"/>
      <c r="W148" s="149"/>
      <c r="X148" s="166"/>
      <c r="Y148" s="175" t="str">
        <f>IF(X148=Controles!$D$5,Controles!$E$5,IF(X148=Controles!$D$6,Controles!$E$6,IF(X148=Controles!$D$7,Controles!$E$7," ")))</f>
        <v xml:space="preserve"> </v>
      </c>
      <c r="Z148" s="166"/>
      <c r="AA148" s="65" t="str">
        <f>IF(Z148=Controles!$D$8,Controles!$E$8,IF(Z148=Controles!$D$9,Controles!$E$9," "))</f>
        <v xml:space="preserve"> </v>
      </c>
      <c r="AB148" s="65" t="str">
        <f t="shared" si="74"/>
        <v/>
      </c>
      <c r="AC148" s="166"/>
      <c r="AD148" s="166"/>
      <c r="AE148" s="166"/>
      <c r="AF148" s="97" t="str">
        <f>+IF(X148=Controles!$D$5,Controles!$N$5,IF(X148=Controles!$D$6,Controles!$N$6,IF(X148=Controles!$D$7,Controles!$N$7," ")))</f>
        <v xml:space="preserve"> </v>
      </c>
      <c r="AG148" s="138" t="str">
        <f>IFERROR(IF(AND(AF147=Controles!$N$5,AF148=Controles!$N$5),(AG147-(+AG147*AB148)),IF(AND(AF147=Controles!$N$7,AF148=Controles!$N$5),(AG146-(+AG146*AB148)),IF(AF148=Controles!$N$7,AG147,""))),"")</f>
        <v/>
      </c>
      <c r="AH148" s="138" t="str">
        <f>IFERROR(IF(AND(AF147=Controles!$N$7,AF148=Controles!$N$7),(AH147-(+AH147*AB148)),IF(AND(AF147=Controles!$N$5,AF148=Controles!$N$7),(AH146-(+AH146*AB148)),IF(AF148=Controles!$N$5,AH147,""))),"")</f>
        <v/>
      </c>
      <c r="AI148" s="178" t="str">
        <f t="shared" si="77"/>
        <v/>
      </c>
      <c r="AJ148" s="178" t="str">
        <f t="shared" si="78"/>
        <v/>
      </c>
      <c r="AK148" s="179" t="str">
        <f t="shared" si="79"/>
        <v xml:space="preserve"> </v>
      </c>
      <c r="AL148" s="180" t="str">
        <f>IFERROR(VLOOKUP(AK148,'Matriz Calificación'!$C$54:$F$78,2,FALSE),"")</f>
        <v/>
      </c>
      <c r="AM148" s="181" t="str">
        <f>IFERROR(VLOOKUP(AL148,'Matriz Calificación'!$D$54:$I$78,4,FALSE)," ")</f>
        <v xml:space="preserve"> </v>
      </c>
      <c r="AN148" s="289"/>
      <c r="AO148" s="289"/>
      <c r="AP148" s="292"/>
      <c r="AQ148" s="329"/>
      <c r="AR148" s="66"/>
      <c r="AS148" s="167"/>
      <c r="AT148" s="167"/>
      <c r="AU148" s="167"/>
      <c r="AV148" s="66"/>
      <c r="AW148" s="167"/>
      <c r="AX148" s="169"/>
      <c r="AY148" s="169"/>
      <c r="AZ148" s="259"/>
      <c r="BA148" s="250"/>
      <c r="BB148" s="169"/>
      <c r="BC148" s="250"/>
    </row>
    <row r="149" spans="2:55" s="170" customFormat="1" ht="21" hidden="1" customHeight="1" x14ac:dyDescent="0.25">
      <c r="B149" s="264"/>
      <c r="C149" s="267"/>
      <c r="D149" s="258"/>
      <c r="E149" s="259"/>
      <c r="F149" s="255"/>
      <c r="G149" s="258"/>
      <c r="H149" s="250"/>
      <c r="I149" s="252"/>
      <c r="J149" s="254"/>
      <c r="K149" s="182"/>
      <c r="L149" s="261"/>
      <c r="M149" s="262"/>
      <c r="N149" s="261"/>
      <c r="O149" s="256"/>
      <c r="P149" s="292"/>
      <c r="Q149" s="261"/>
      <c r="R149" s="330"/>
      <c r="S149" s="330"/>
      <c r="T149" s="330"/>
      <c r="U149" s="328"/>
      <c r="V149" s="292"/>
      <c r="W149" s="149"/>
      <c r="X149" s="166"/>
      <c r="Y149" s="175" t="str">
        <f>IF(X149=Controles!$D$5,Controles!$E$5,IF(X149=Controles!$D$6,Controles!$E$6,IF(X149=Controles!$D$7,Controles!$E$7," ")))</f>
        <v xml:space="preserve"> </v>
      </c>
      <c r="Z149" s="166"/>
      <c r="AA149" s="65" t="str">
        <f>IF(Z149=Controles!$D$8,Controles!$E$8,IF(Z149=Controles!$D$9,Controles!$E$9," "))</f>
        <v xml:space="preserve"> </v>
      </c>
      <c r="AB149" s="65" t="str">
        <f t="shared" si="74"/>
        <v/>
      </c>
      <c r="AC149" s="166"/>
      <c r="AD149" s="166"/>
      <c r="AE149" s="166"/>
      <c r="AF149" s="97" t="str">
        <f>+IF(X149=Controles!$D$5,Controles!$N$5,IF(X149=Controles!$D$6,Controles!$N$6,IF(X149=Controles!$D$7,Controles!$N$7," ")))</f>
        <v xml:space="preserve"> </v>
      </c>
      <c r="AG149" s="138" t="str">
        <f>IFERROR(IF(AND(AF148=Controles!$N$5,AF149=Controles!$N$5),(AG148-(+AG148*AB149)),IF(AND(AF148=Controles!$N$7,AF149=Controles!$N$5),(AG147-(+AG147*AB149)),IF(AF149=Controles!$N$7,AG148,""))),"")</f>
        <v/>
      </c>
      <c r="AH149" s="138" t="str">
        <f>IFERROR(IF(AND(AF148=Controles!$N$7,AF149=Controles!$N$7),(AH148-(+AH148*AB149)),IF(AND(AF148=Controles!$N$5,AF149=Controles!$N$7),(AH147-(+AH147*AB149)),IF(AF149=Controles!$N$5,AH148,""))),"")</f>
        <v/>
      </c>
      <c r="AI149" s="178" t="str">
        <f t="shared" si="77"/>
        <v/>
      </c>
      <c r="AJ149" s="178" t="str">
        <f t="shared" si="78"/>
        <v/>
      </c>
      <c r="AK149" s="179" t="str">
        <f t="shared" si="79"/>
        <v xml:space="preserve"> </v>
      </c>
      <c r="AL149" s="180" t="str">
        <f>IFERROR(VLOOKUP(AK149,'Matriz Calificación'!$C$54:$F$78,2,FALSE),"")</f>
        <v/>
      </c>
      <c r="AM149" s="181" t="str">
        <f>IFERROR(VLOOKUP(AL149,'Matriz Calificación'!$D$54:$I$78,4,FALSE)," ")</f>
        <v xml:space="preserve"> </v>
      </c>
      <c r="AN149" s="289"/>
      <c r="AO149" s="289"/>
      <c r="AP149" s="292"/>
      <c r="AQ149" s="329"/>
      <c r="AR149" s="66"/>
      <c r="AS149" s="167"/>
      <c r="AT149" s="167"/>
      <c r="AU149" s="167"/>
      <c r="AV149" s="66"/>
      <c r="AW149" s="167"/>
      <c r="AX149" s="169"/>
      <c r="AY149" s="169"/>
      <c r="AZ149" s="259"/>
      <c r="BA149" s="250"/>
      <c r="BB149" s="169"/>
      <c r="BC149" s="250"/>
    </row>
    <row r="150" spans="2:55" s="170" customFormat="1" ht="21" hidden="1" customHeight="1" x14ac:dyDescent="0.25">
      <c r="B150" s="264"/>
      <c r="C150" s="267"/>
      <c r="D150" s="258"/>
      <c r="E150" s="259"/>
      <c r="F150" s="255"/>
      <c r="G150" s="258"/>
      <c r="H150" s="250"/>
      <c r="I150" s="252"/>
      <c r="J150" s="254"/>
      <c r="K150" s="182"/>
      <c r="L150" s="261"/>
      <c r="M150" s="262"/>
      <c r="N150" s="261"/>
      <c r="O150" s="256"/>
      <c r="P150" s="292"/>
      <c r="Q150" s="261"/>
      <c r="R150" s="330"/>
      <c r="S150" s="330"/>
      <c r="T150" s="330"/>
      <c r="U150" s="328"/>
      <c r="V150" s="292"/>
      <c r="W150" s="149"/>
      <c r="X150" s="166"/>
      <c r="Y150" s="175" t="str">
        <f>IF(X150=Controles!$D$5,Controles!$E$5,IF(X150=Controles!$D$6,Controles!$E$6,IF(X150=Controles!$D$7,Controles!$E$7," ")))</f>
        <v xml:space="preserve"> </v>
      </c>
      <c r="Z150" s="166"/>
      <c r="AA150" s="65" t="str">
        <f>IF(Z150=Controles!$D$8,Controles!$E$8,IF(Z150=Controles!$D$9,Controles!$E$9," "))</f>
        <v xml:space="preserve"> </v>
      </c>
      <c r="AB150" s="65" t="str">
        <f t="shared" si="74"/>
        <v/>
      </c>
      <c r="AC150" s="166"/>
      <c r="AD150" s="166"/>
      <c r="AE150" s="166"/>
      <c r="AF150" s="97" t="str">
        <f>+IF(X150=Controles!$D$5,Controles!$N$5,IF(X150=Controles!$D$6,Controles!$N$6,IF(X150=Controles!$D$7,Controles!$N$7," ")))</f>
        <v xml:space="preserve"> </v>
      </c>
      <c r="AG150" s="138" t="str">
        <f>IFERROR(IF(AND(AF149=Controles!$N$5,AF150=Controles!$N$5),(AG149-(+AG149*AB150)),IF(AND(AF149=Controles!$N$7,AF150=Controles!$N$5),(AG148-(+AG148*AB150)),IF(AF150=Controles!$N$7,AG149,""))),"")</f>
        <v/>
      </c>
      <c r="AH150" s="138" t="str">
        <f>IFERROR(IF(AND(AF149=Controles!$N$7,AF150=Controles!$N$7),(AH149-(+AH149*AB150)),IF(AND(AF149=Controles!$N$5,AF150=Controles!$N$7),(AH148-(+AH148*AB150)),IF(AF150=Controles!$N$5,AH149,""))),"")</f>
        <v/>
      </c>
      <c r="AI150" s="178" t="str">
        <f t="shared" si="77"/>
        <v/>
      </c>
      <c r="AJ150" s="178" t="str">
        <f t="shared" si="78"/>
        <v/>
      </c>
      <c r="AK150" s="179" t="str">
        <f t="shared" si="79"/>
        <v xml:space="preserve"> </v>
      </c>
      <c r="AL150" s="180" t="str">
        <f>IFERROR(VLOOKUP(AK150,'Matriz Calificación'!$C$54:$F$78,2,FALSE),"")</f>
        <v/>
      </c>
      <c r="AM150" s="181" t="str">
        <f>IFERROR(VLOOKUP(AL150,'Matriz Calificación'!$D$54:$I$78,4,FALSE)," ")</f>
        <v xml:space="preserve"> </v>
      </c>
      <c r="AN150" s="289"/>
      <c r="AO150" s="289"/>
      <c r="AP150" s="292"/>
      <c r="AQ150" s="329"/>
      <c r="AR150" s="66"/>
      <c r="AS150" s="167"/>
      <c r="AT150" s="167"/>
      <c r="AU150" s="167"/>
      <c r="AV150" s="66"/>
      <c r="AW150" s="167"/>
      <c r="AX150" s="169"/>
      <c r="AY150" s="169"/>
      <c r="AZ150" s="259"/>
      <c r="BA150" s="250"/>
      <c r="BB150" s="169"/>
      <c r="BC150" s="250"/>
    </row>
    <row r="151" spans="2:55" s="170" customFormat="1" ht="21" hidden="1" customHeight="1" x14ac:dyDescent="0.25">
      <c r="B151" s="264"/>
      <c r="C151" s="267"/>
      <c r="D151" s="258"/>
      <c r="E151" s="259"/>
      <c r="F151" s="255"/>
      <c r="G151" s="258"/>
      <c r="H151" s="250"/>
      <c r="I151" s="252"/>
      <c r="J151" s="254"/>
      <c r="K151" s="182"/>
      <c r="L151" s="261"/>
      <c r="M151" s="262"/>
      <c r="N151" s="261"/>
      <c r="O151" s="256"/>
      <c r="P151" s="292"/>
      <c r="Q151" s="261"/>
      <c r="R151" s="330"/>
      <c r="S151" s="330"/>
      <c r="T151" s="330"/>
      <c r="U151" s="328"/>
      <c r="V151" s="292"/>
      <c r="W151" s="149"/>
      <c r="X151" s="166"/>
      <c r="Y151" s="175" t="str">
        <f>IF(X151=Controles!$D$5,Controles!$E$5,IF(X151=Controles!$D$6,Controles!$E$6,IF(X151=Controles!$D$7,Controles!$E$7," ")))</f>
        <v xml:space="preserve"> </v>
      </c>
      <c r="Z151" s="166"/>
      <c r="AA151" s="65" t="str">
        <f>IF(Z151=Controles!$D$8,Controles!$E$8,IF(Z151=Controles!$D$9,Controles!$E$9," "))</f>
        <v xml:space="preserve"> </v>
      </c>
      <c r="AB151" s="65" t="str">
        <f t="shared" si="74"/>
        <v/>
      </c>
      <c r="AC151" s="166"/>
      <c r="AD151" s="166"/>
      <c r="AE151" s="166"/>
      <c r="AF151" s="97" t="str">
        <f>+IF(X151=Controles!$D$5,Controles!$N$5,IF(X151=Controles!$D$6,Controles!$N$6,IF(X151=Controles!$D$7,Controles!$N$7," ")))</f>
        <v xml:space="preserve"> </v>
      </c>
      <c r="AG151" s="138" t="str">
        <f>IFERROR(IF(AND(AF150=Controles!$N$5,AF151=Controles!$N$5),(AG150-(+AG150*AB151)),IF(AND(AF150=Controles!$N$7,AF151=Controles!$N$5),(AG149-(+AG149*AB151)),IF(AF151=Controles!$N$7,AG150,""))),"")</f>
        <v/>
      </c>
      <c r="AH151" s="138" t="str">
        <f>IFERROR(IF(AND(AF150=Controles!$N$7,AF151=Controles!$N$7),(AH150-(+AH150*AB151)),IF(AND(AF150=Controles!$N$5,AF151=Controles!$N$7),(AH149-(+AH149*AB151)),IF(AF151=Controles!$N$5,AH150,""))),"")</f>
        <v/>
      </c>
      <c r="AI151" s="178" t="str">
        <f t="shared" si="77"/>
        <v/>
      </c>
      <c r="AJ151" s="178" t="str">
        <f t="shared" si="78"/>
        <v/>
      </c>
      <c r="AK151" s="179" t="str">
        <f t="shared" si="79"/>
        <v xml:space="preserve"> </v>
      </c>
      <c r="AL151" s="180" t="str">
        <f>IFERROR(VLOOKUP(AK151,'Matriz Calificación'!$C$54:$F$78,2,FALSE),"")</f>
        <v/>
      </c>
      <c r="AM151" s="181" t="str">
        <f>IFERROR(VLOOKUP(AL151,'Matriz Calificación'!$D$54:$I$78,4,FALSE)," ")</f>
        <v xml:space="preserve"> </v>
      </c>
      <c r="AN151" s="289"/>
      <c r="AO151" s="289"/>
      <c r="AP151" s="292"/>
      <c r="AQ151" s="329"/>
      <c r="AR151" s="66"/>
      <c r="AS151" s="167"/>
      <c r="AT151" s="167"/>
      <c r="AU151" s="167"/>
      <c r="AV151" s="66"/>
      <c r="AW151" s="167"/>
      <c r="AX151" s="169"/>
      <c r="AY151" s="169"/>
      <c r="AZ151" s="259"/>
      <c r="BA151" s="250"/>
      <c r="BB151" s="169"/>
      <c r="BC151" s="250"/>
    </row>
    <row r="152" spans="2:55" s="170" customFormat="1" ht="21" hidden="1" customHeight="1" x14ac:dyDescent="0.25">
      <c r="B152" s="264"/>
      <c r="C152" s="267"/>
      <c r="D152" s="258"/>
      <c r="E152" s="259"/>
      <c r="F152" s="255"/>
      <c r="G152" s="258"/>
      <c r="H152" s="250"/>
      <c r="I152" s="252"/>
      <c r="J152" s="254"/>
      <c r="K152" s="182"/>
      <c r="L152" s="261"/>
      <c r="M152" s="262"/>
      <c r="N152" s="261"/>
      <c r="O152" s="256"/>
      <c r="P152" s="292"/>
      <c r="Q152" s="261"/>
      <c r="R152" s="330"/>
      <c r="S152" s="330"/>
      <c r="T152" s="330"/>
      <c r="U152" s="328"/>
      <c r="V152" s="292"/>
      <c r="W152" s="149"/>
      <c r="X152" s="166"/>
      <c r="Y152" s="175" t="str">
        <f>IF(X152=Controles!$D$5,Controles!$E$5,IF(X152=Controles!$D$6,Controles!$E$6,IF(X152=Controles!$D$7,Controles!$E$7," ")))</f>
        <v xml:space="preserve"> </v>
      </c>
      <c r="Z152" s="166"/>
      <c r="AA152" s="65" t="str">
        <f>IF(Z152=Controles!$D$8,Controles!$E$8,IF(Z152=Controles!$D$9,Controles!$E$9," "))</f>
        <v xml:space="preserve"> </v>
      </c>
      <c r="AB152" s="65" t="str">
        <f t="shared" si="74"/>
        <v/>
      </c>
      <c r="AC152" s="166"/>
      <c r="AD152" s="166"/>
      <c r="AE152" s="166"/>
      <c r="AF152" s="97" t="str">
        <f>+IF(X152=Controles!$D$5,Controles!$N$5,IF(X152=Controles!$D$6,Controles!$N$6,IF(X152=Controles!$D$7,Controles!$N$7," ")))</f>
        <v xml:space="preserve"> </v>
      </c>
      <c r="AG152" s="138" t="str">
        <f>IFERROR(IF(AND(AF151=Controles!$N$5,AF152=Controles!$N$5),(AG151-(+AG151*AB152)),IF(AND(AF151=Controles!$N$7,AF152=Controles!$N$5),(AG150-(+AG150*AB152)),IF(AF152=Controles!$N$7,AG151,""))),"")</f>
        <v/>
      </c>
      <c r="AH152" s="138" t="str">
        <f>IFERROR(IF(AND(AF151=Controles!$N$7,AF152=Controles!$N$7),(AH151-(+AH151*AB152)),IF(AND(AF151=Controles!$N$5,AF152=Controles!$N$7),(AH150-(+AH150*AB152)),IF(AF152=Controles!$N$5,AH151,""))),"")</f>
        <v/>
      </c>
      <c r="AI152" s="178" t="str">
        <f t="shared" si="77"/>
        <v/>
      </c>
      <c r="AJ152" s="178" t="str">
        <f t="shared" si="78"/>
        <v/>
      </c>
      <c r="AK152" s="179" t="str">
        <f t="shared" si="79"/>
        <v xml:space="preserve"> </v>
      </c>
      <c r="AL152" s="180" t="str">
        <f>IFERROR(VLOOKUP(AK152,'Matriz Calificación'!$C$54:$F$78,2,FALSE),"")</f>
        <v/>
      </c>
      <c r="AM152" s="181" t="str">
        <f>IFERROR(VLOOKUP(AL152,'Matriz Calificación'!$D$54:$I$78,4,FALSE)," ")</f>
        <v xml:space="preserve"> </v>
      </c>
      <c r="AN152" s="289"/>
      <c r="AO152" s="289"/>
      <c r="AP152" s="292"/>
      <c r="AQ152" s="329"/>
      <c r="AR152" s="66"/>
      <c r="AS152" s="165"/>
      <c r="AT152" s="168"/>
      <c r="AU152" s="168"/>
      <c r="AV152" s="66"/>
      <c r="AW152" s="167"/>
      <c r="AX152" s="169"/>
      <c r="AY152" s="169"/>
      <c r="AZ152" s="259"/>
      <c r="BA152" s="250"/>
      <c r="BB152" s="169"/>
      <c r="BC152" s="250"/>
    </row>
    <row r="153" spans="2:55" s="170" customFormat="1" ht="21" hidden="1" customHeight="1" x14ac:dyDescent="0.25">
      <c r="B153" s="264"/>
      <c r="C153" s="267"/>
      <c r="D153" s="258"/>
      <c r="E153" s="259"/>
      <c r="F153" s="255"/>
      <c r="G153" s="258"/>
      <c r="H153" s="250"/>
      <c r="I153" s="252"/>
      <c r="J153" s="254"/>
      <c r="K153" s="182"/>
      <c r="L153" s="261"/>
      <c r="M153" s="262"/>
      <c r="N153" s="261"/>
      <c r="O153" s="256"/>
      <c r="P153" s="292"/>
      <c r="Q153" s="261"/>
      <c r="R153" s="330"/>
      <c r="S153" s="330"/>
      <c r="T153" s="330"/>
      <c r="U153" s="328"/>
      <c r="V153" s="292"/>
      <c r="W153" s="149"/>
      <c r="X153" s="166"/>
      <c r="Y153" s="175" t="str">
        <f>IF(X153=Controles!$D$5,Controles!$E$5,IF(X153=Controles!$D$6,Controles!$E$6,IF(X153=Controles!$D$7,Controles!$E$7," ")))</f>
        <v xml:space="preserve"> </v>
      </c>
      <c r="Z153" s="166"/>
      <c r="AA153" s="65" t="str">
        <f>IF(Z153=Controles!$D$8,Controles!$E$8,IF(Z153=Controles!$D$9,Controles!$E$9," "))</f>
        <v xml:space="preserve"> </v>
      </c>
      <c r="AB153" s="65" t="str">
        <f t="shared" si="74"/>
        <v/>
      </c>
      <c r="AC153" s="166"/>
      <c r="AD153" s="166"/>
      <c r="AE153" s="166"/>
      <c r="AF153" s="97" t="str">
        <f>+IF(X153=Controles!$D$5,Controles!$N$5,IF(X153=Controles!$D$6,Controles!$N$6,IF(X153=Controles!$D$7,Controles!$N$7," ")))</f>
        <v xml:space="preserve"> </v>
      </c>
      <c r="AG153" s="138" t="str">
        <f>IFERROR(IF(AND(AF152=Controles!$N$5,AF153=Controles!$N$5),(AG152-(+AG152*AB153)),IF(AND(AF152=Controles!$N$7,AF153=Controles!$N$5),(AG151-(+AG151*AB153)),IF(AF153=Controles!$N$7,AG152,""))),"")</f>
        <v/>
      </c>
      <c r="AH153" s="138" t="str">
        <f>IFERROR(IF(AND(AF152=Controles!$N$7,AF153=Controles!$N$7),(AH152-(+AH152*AB153)),IF(AND(AF152=Controles!$N$5,AF153=Controles!$N$7),(AH151-(+AH151*AB153)),IF(AF153=Controles!$N$5,AH152,""))),"")</f>
        <v/>
      </c>
      <c r="AI153" s="178" t="str">
        <f t="shared" si="77"/>
        <v/>
      </c>
      <c r="AJ153" s="178" t="str">
        <f t="shared" si="78"/>
        <v/>
      </c>
      <c r="AK153" s="179" t="str">
        <f t="shared" si="79"/>
        <v xml:space="preserve"> </v>
      </c>
      <c r="AL153" s="180" t="str">
        <f>IFERROR(VLOOKUP(AK153,'Matriz Calificación'!$C$54:$F$78,2,FALSE),"")</f>
        <v/>
      </c>
      <c r="AM153" s="181" t="str">
        <f>IFERROR(VLOOKUP(AL153,'Matriz Calificación'!$D$54:$I$78,4,FALSE)," ")</f>
        <v xml:space="preserve"> </v>
      </c>
      <c r="AN153" s="289"/>
      <c r="AO153" s="289"/>
      <c r="AP153" s="292"/>
      <c r="AQ153" s="329"/>
      <c r="AR153" s="66"/>
      <c r="AS153" s="165"/>
      <c r="AT153" s="168"/>
      <c r="AU153" s="168"/>
      <c r="AV153" s="66"/>
      <c r="AW153" s="167"/>
      <c r="AX153" s="169"/>
      <c r="AY153" s="169"/>
      <c r="AZ153" s="259"/>
      <c r="BA153" s="250"/>
      <c r="BB153" s="169"/>
      <c r="BC153" s="250"/>
    </row>
    <row r="154" spans="2:55" s="170" customFormat="1" ht="21" hidden="1" customHeight="1" x14ac:dyDescent="0.25">
      <c r="B154" s="265"/>
      <c r="C154" s="268"/>
      <c r="D154" s="258"/>
      <c r="E154" s="259"/>
      <c r="F154" s="255"/>
      <c r="G154" s="258"/>
      <c r="H154" s="250"/>
      <c r="I154" s="253"/>
      <c r="J154" s="254"/>
      <c r="K154" s="182"/>
      <c r="L154" s="261"/>
      <c r="M154" s="262"/>
      <c r="N154" s="261"/>
      <c r="O154" s="257"/>
      <c r="P154" s="292"/>
      <c r="Q154" s="261"/>
      <c r="R154" s="330"/>
      <c r="S154" s="330"/>
      <c r="T154" s="330"/>
      <c r="U154" s="328"/>
      <c r="V154" s="292"/>
      <c r="W154" s="149"/>
      <c r="X154" s="166"/>
      <c r="Y154" s="175" t="str">
        <f>IF(X154=Controles!$D$5,Controles!$E$5,IF(X154=Controles!$D$6,Controles!$E$6,IF(X154=Controles!$D$7,Controles!$E$7," ")))</f>
        <v xml:space="preserve"> </v>
      </c>
      <c r="Z154" s="166"/>
      <c r="AA154" s="65" t="str">
        <f>IF(Z154=Controles!$D$8,Controles!$E$8,IF(Z154=Controles!$D$9,Controles!$E$9," "))</f>
        <v xml:space="preserve"> </v>
      </c>
      <c r="AB154" s="65" t="str">
        <f t="shared" si="74"/>
        <v/>
      </c>
      <c r="AC154" s="166"/>
      <c r="AD154" s="166"/>
      <c r="AE154" s="166"/>
      <c r="AF154" s="97" t="str">
        <f>+IF(X154=Controles!$D$5,Controles!$N$5,IF(X154=Controles!$D$6,Controles!$N$6,IF(X154=Controles!$D$7,Controles!$N$7," ")))</f>
        <v xml:space="preserve"> </v>
      </c>
      <c r="AG154" s="138" t="str">
        <f>IFERROR(IF(AND(AF153=Controles!$N$5,AF154=Controles!$N$5),(AG153-(+AG153*AB154)),IF(AND(AF153=Controles!$N$7,AF154=Controles!$N$5),(AG152-(+AG152*AB154)),IF(AF154=Controles!$N$7,AG153,""))),"")</f>
        <v/>
      </c>
      <c r="AH154" s="138" t="str">
        <f>IFERROR(IF(AND(AF153=Controles!$N$7,AF154=Controles!$N$7),(AH153-(+AH153*AB154)),IF(AND(AF153=Controles!$N$5,AF154=Controles!$N$7),(AH152-(+AH152*AB154)),IF(AF154=Controles!$N$5,AH153,""))),"")</f>
        <v/>
      </c>
      <c r="AI154" s="178" t="str">
        <f t="shared" si="77"/>
        <v/>
      </c>
      <c r="AJ154" s="178" t="str">
        <f t="shared" si="78"/>
        <v/>
      </c>
      <c r="AK154" s="179" t="str">
        <f t="shared" si="79"/>
        <v xml:space="preserve"> </v>
      </c>
      <c r="AL154" s="180" t="str">
        <f>IFERROR(VLOOKUP(AK154,'Matriz Calificación'!$C$54:$F$78,2,FALSE),"")</f>
        <v/>
      </c>
      <c r="AM154" s="181" t="str">
        <f>IFERROR(VLOOKUP(AL154,'Matriz Calificación'!$D$54:$I$78,4,FALSE)," ")</f>
        <v xml:space="preserve"> </v>
      </c>
      <c r="AN154" s="290"/>
      <c r="AO154" s="290"/>
      <c r="AP154" s="292"/>
      <c r="AQ154" s="329"/>
      <c r="AR154" s="66"/>
      <c r="AS154" s="165"/>
      <c r="AT154" s="67"/>
      <c r="AU154" s="67"/>
      <c r="AV154" s="66"/>
      <c r="AW154" s="167"/>
      <c r="AX154" s="169"/>
      <c r="AY154" s="169"/>
      <c r="AZ154" s="259"/>
      <c r="BA154" s="250"/>
      <c r="BB154" s="169"/>
      <c r="BC154" s="250"/>
    </row>
    <row r="155" spans="2:55" s="170" customFormat="1" ht="21" hidden="1" customHeight="1" x14ac:dyDescent="0.25">
      <c r="B155" s="263"/>
      <c r="C155" s="266" t="str">
        <f>+IFERROR(VLOOKUP(B155,INF!$A$2:$B$90,2,FALSE)," ")</f>
        <v xml:space="preserve"> </v>
      </c>
      <c r="D155" s="258"/>
      <c r="E155" s="259"/>
      <c r="F155" s="260"/>
      <c r="G155" s="258"/>
      <c r="H155" s="250"/>
      <c r="I155" s="251"/>
      <c r="J155" s="254" t="str">
        <f t="shared" ref="J155" si="80">IF(G155&lt;&gt;"",CONCATENATE("Posibilidad de ",G155," por"," ",H155," debido a"," ",I155),"")</f>
        <v/>
      </c>
      <c r="K155" s="182"/>
      <c r="L155" s="261"/>
      <c r="M155" s="262"/>
      <c r="N155" s="261"/>
      <c r="O155" s="256"/>
      <c r="P155" s="292" t="str">
        <f>IF(O155="","",IF(O155&lt;=2,Probabilidad!$B$8,IF(O155&lt;=11.999,Probabilidad!$B$7,IF(O155&lt;=48,Probabilidad!$B$6,IF(O155&lt;=239.999,Probabilidad!$B$5,IF(O155&gt;=240,Probabilidad!$B$4,""))))))</f>
        <v/>
      </c>
      <c r="Q155" s="261"/>
      <c r="R155" s="330" t="str">
        <f>IFERROR(VLOOKUP(P155,Probabilidad!$B$4:$C$8,2,FALSE),"")</f>
        <v/>
      </c>
      <c r="S155" s="330" t="str">
        <f>IFERROR(VLOOKUP(Q155,Impacto!$B$4:$C$16,2,FALSE),"")</f>
        <v/>
      </c>
      <c r="T155" s="330" t="str">
        <f t="shared" ref="T155" si="81">IFERROR(VALUE((R155&amp;""&amp;S155))," ")</f>
        <v xml:space="preserve"> </v>
      </c>
      <c r="U155" s="328" t="str">
        <f>IFERROR(VLOOKUP(T155,'Matriz Calificación'!$C$54:$D$78,2,FALSE)," ")</f>
        <v xml:space="preserve"> </v>
      </c>
      <c r="V155" s="292" t="str">
        <f>IFERROR(VLOOKUP(T155,'Matriz Calificación'!$C$54:$F$78,3,FALSE)," ")</f>
        <v xml:space="preserve"> </v>
      </c>
      <c r="W155" s="149"/>
      <c r="X155" s="166"/>
      <c r="Y155" s="175" t="str">
        <f>IF(X155=Controles!$D$5,Controles!$E$5,IF(X155=Controles!$D$6,Controles!$E$6,IF(X155=Controles!$D$7,Controles!$E$7," ")))</f>
        <v xml:space="preserve"> </v>
      </c>
      <c r="Z155" s="166"/>
      <c r="AA155" s="65" t="str">
        <f>IF(Z155=Controles!$D$8,Controles!$E$8,IF(Z155=Controles!$D$9,Controles!$E$9," "))</f>
        <v xml:space="preserve"> </v>
      </c>
      <c r="AB155" s="65" t="str">
        <f t="shared" si="74"/>
        <v/>
      </c>
      <c r="AC155" s="166"/>
      <c r="AD155" s="166"/>
      <c r="AE155" s="166"/>
      <c r="AF155" s="97" t="str">
        <f>+IF(X155=Controles!$D$5,Controles!$N$5,IF(X155=Controles!$D$6,Controles!$N$6,IF(X155=Controles!$D$7,Controles!$N$7," ")))</f>
        <v xml:space="preserve"> </v>
      </c>
      <c r="AG155" s="138" t="str">
        <f>IFERROR(IF(AF155=Controles!$N$5,(($R$155-($R$155*AB155))),IF(AF155=Controles!$N$7,$R$155,""))," ")</f>
        <v/>
      </c>
      <c r="AH155" s="138" t="str">
        <f>IFERROR(IF(AF155=Controles!$N$7,(($S$155-($S$155*AB155))),IF(AF155=Controles!$N$5,$S$155,""))," ")</f>
        <v/>
      </c>
      <c r="AI155" s="178" t="str">
        <f>IFERROR(IF(AG155="","",IF(AG155&lt;=20,"20",IF(AG155&lt;=40,"40",IF(AG155&lt;=60,"60",IF(AG155&lt;=80,"80","100"))))),"")</f>
        <v/>
      </c>
      <c r="AJ155" s="178" t="str">
        <f>IFERROR(IF(AH155="","",IF(AH155&lt;=20,"20",IF(AH155&lt;=40,"40",IF(AH155&lt;=60,"60",IF(AH155&lt;=80,"80","100"))))),"")</f>
        <v/>
      </c>
      <c r="AK155" s="179" t="str">
        <f>IFERROR(VALUE((AI155&amp;""&amp;AJ155))," ")</f>
        <v xml:space="preserve"> </v>
      </c>
      <c r="AL155" s="180" t="str">
        <f>IFERROR(VLOOKUP(AK155,'Matriz Calificación'!$C$54:$F$78,2,FALSE),"")</f>
        <v/>
      </c>
      <c r="AM155" s="181" t="str">
        <f>IFERROR(VLOOKUP(AL155,'Matriz Calificación'!$D$54:$I$78,4,FALSE)," ")</f>
        <v xml:space="preserve"> </v>
      </c>
      <c r="AN155" s="288" t="e" cm="1" vm="1">
        <f t="array" aca="1" ref="AN155" ca="1">INDEX(AK155:AK163,COUNT(AK155:AK163))</f>
        <v>#VALUE!</v>
      </c>
      <c r="AO155" s="288" t="str">
        <f ca="1">IFERROR(VLOOKUP(AN155,'Matriz Calificación'!$C$54:$F$78,2,FALSE),"")</f>
        <v/>
      </c>
      <c r="AP155" s="292" t="str">
        <f ca="1">IFERROR(VLOOKUP(AO155,'Matriz Calificación'!$D$54:$I$78,4,FALSE)," ")</f>
        <v xml:space="preserve"> </v>
      </c>
      <c r="AQ155" s="329" t="str">
        <f ca="1">IFERROR(VLOOKUP(AO155,'Matriz Calificación'!$D$54:$I$78,5,FALSE)," ")</f>
        <v xml:space="preserve"> </v>
      </c>
      <c r="AR155" s="66"/>
      <c r="AS155" s="167"/>
      <c r="AT155" s="167"/>
      <c r="AU155" s="167"/>
      <c r="AV155" s="66"/>
      <c r="AW155" s="167"/>
      <c r="AX155" s="169"/>
      <c r="AY155" s="169"/>
      <c r="AZ155" s="259"/>
      <c r="BA155" s="250"/>
      <c r="BB155" s="169"/>
      <c r="BC155" s="250"/>
    </row>
    <row r="156" spans="2:55" s="170" customFormat="1" ht="21" hidden="1" customHeight="1" x14ac:dyDescent="0.25">
      <c r="B156" s="264"/>
      <c r="C156" s="267"/>
      <c r="D156" s="258"/>
      <c r="E156" s="259"/>
      <c r="F156" s="255"/>
      <c r="G156" s="258"/>
      <c r="H156" s="250"/>
      <c r="I156" s="252"/>
      <c r="J156" s="254"/>
      <c r="K156" s="182"/>
      <c r="L156" s="261"/>
      <c r="M156" s="262"/>
      <c r="N156" s="261"/>
      <c r="O156" s="256"/>
      <c r="P156" s="292"/>
      <c r="Q156" s="261"/>
      <c r="R156" s="330"/>
      <c r="S156" s="330"/>
      <c r="T156" s="330"/>
      <c r="U156" s="328"/>
      <c r="V156" s="292"/>
      <c r="W156" s="149"/>
      <c r="X156" s="166"/>
      <c r="Y156" s="175" t="str">
        <f>IF(X156=Controles!$D$5,Controles!$E$5,IF(X156=Controles!$D$6,Controles!$E$6,IF(X156=Controles!$D$7,Controles!$E$7," ")))</f>
        <v xml:space="preserve"> </v>
      </c>
      <c r="Z156" s="166"/>
      <c r="AA156" s="65" t="str">
        <f>IF(Z156=Controles!$D$8,Controles!$E$8,IF(Z156=Controles!$D$9,Controles!$E$9," "))</f>
        <v xml:space="preserve"> </v>
      </c>
      <c r="AB156" s="65" t="str">
        <f t="shared" si="74"/>
        <v/>
      </c>
      <c r="AC156" s="166"/>
      <c r="AD156" s="166"/>
      <c r="AE156" s="166"/>
      <c r="AF156" s="97" t="str">
        <f>+IF(X156=Controles!$D$5,Controles!$N$5,IF(X156=Controles!$D$6,Controles!$N$6,IF(X156=Controles!$D$7,Controles!$N$7," ")))</f>
        <v xml:space="preserve"> </v>
      </c>
      <c r="AG156" s="138" t="str">
        <f>IFERROR(IF(AND(AF155=Controles!$N$5,AF156=Controles!$N$5),(AG155-(+AG155*AB156)),IF(AF156=Controles!$N$5,(R155-(+R155*AB156)),IF(AF156=Controles!$N$7,AG155,""))),"")</f>
        <v/>
      </c>
      <c r="AH156" s="138" t="str">
        <f>IFERROR(IF(AND(AF155=Controles!$N$7,AF156=Controles!$N$7),(AH155-(+AH155*AB156)),IF(AF156=Controles!$N$7,($S$155-(+$S$155*AB156)),IF(AF156=Controles!$N$5,AH155,""))),"")</f>
        <v/>
      </c>
      <c r="AI156" s="178" t="str">
        <f t="shared" ref="AI156:AI163" si="82">IFERROR(IF(AG156="","",IF(AG156&lt;=20,"20",IF(AG156&lt;=40,"40",IF(AG156&lt;=60,"60",IF(AG156&lt;=80,"80","100"))))),"")</f>
        <v/>
      </c>
      <c r="AJ156" s="178" t="str">
        <f t="shared" ref="AJ156:AJ163" si="83">IFERROR(IF(AH156="","",IF(AH156&lt;=20,"20",IF(AH156&lt;=40,"40",IF(AH156&lt;=60,"60",IF(AH156&lt;=80,"80","100"))))),"")</f>
        <v/>
      </c>
      <c r="AK156" s="179" t="str">
        <f t="shared" ref="AK156:AK163" si="84">IFERROR(VALUE((AI156&amp;""&amp;AJ156))," ")</f>
        <v xml:space="preserve"> </v>
      </c>
      <c r="AL156" s="180" t="str">
        <f>IFERROR(VLOOKUP(AK156,'Matriz Calificación'!$C$54:$F$78,2,FALSE),"")</f>
        <v/>
      </c>
      <c r="AM156" s="181" t="str">
        <f>IFERROR(VLOOKUP(AL156,'Matriz Calificación'!$D$54:$I$78,4,FALSE)," ")</f>
        <v xml:space="preserve"> </v>
      </c>
      <c r="AN156" s="289"/>
      <c r="AO156" s="289"/>
      <c r="AP156" s="292"/>
      <c r="AQ156" s="329"/>
      <c r="AR156" s="66"/>
      <c r="AS156" s="167"/>
      <c r="AT156" s="167"/>
      <c r="AU156" s="167"/>
      <c r="AV156" s="66"/>
      <c r="AW156" s="167"/>
      <c r="AX156" s="169"/>
      <c r="AY156" s="169"/>
      <c r="AZ156" s="259"/>
      <c r="BA156" s="250"/>
      <c r="BB156" s="169"/>
      <c r="BC156" s="250"/>
    </row>
    <row r="157" spans="2:55" s="170" customFormat="1" ht="21" hidden="1" customHeight="1" x14ac:dyDescent="0.25">
      <c r="B157" s="264"/>
      <c r="C157" s="267"/>
      <c r="D157" s="258"/>
      <c r="E157" s="259"/>
      <c r="F157" s="255"/>
      <c r="G157" s="258"/>
      <c r="H157" s="250"/>
      <c r="I157" s="252"/>
      <c r="J157" s="254"/>
      <c r="K157" s="182"/>
      <c r="L157" s="261"/>
      <c r="M157" s="262"/>
      <c r="N157" s="261"/>
      <c r="O157" s="256"/>
      <c r="P157" s="292"/>
      <c r="Q157" s="261"/>
      <c r="R157" s="330"/>
      <c r="S157" s="330"/>
      <c r="T157" s="330"/>
      <c r="U157" s="328"/>
      <c r="V157" s="292"/>
      <c r="W157" s="149"/>
      <c r="X157" s="166"/>
      <c r="Y157" s="175" t="str">
        <f>IF(X157=Controles!$D$5,Controles!$E$5,IF(X157=Controles!$D$6,Controles!$E$6,IF(X157=Controles!$D$7,Controles!$E$7," ")))</f>
        <v xml:space="preserve"> </v>
      </c>
      <c r="Z157" s="166"/>
      <c r="AA157" s="65" t="str">
        <f>IF(Z157=Controles!$D$8,Controles!$E$8,IF(Z157=Controles!$D$9,Controles!$E$9," "))</f>
        <v xml:space="preserve"> </v>
      </c>
      <c r="AB157" s="65" t="str">
        <f t="shared" si="74"/>
        <v/>
      </c>
      <c r="AC157" s="166"/>
      <c r="AD157" s="166"/>
      <c r="AE157" s="166"/>
      <c r="AF157" s="97" t="str">
        <f>+IF(X157=Controles!$D$5,Controles!$N$5,IF(X157=Controles!$D$6,Controles!$N$6,IF(X157=Controles!$D$7,Controles!$N$7," ")))</f>
        <v xml:space="preserve"> </v>
      </c>
      <c r="AG157" s="138" t="str">
        <f>IFERROR(IF(AND(AF156=Controles!$N$5,AF157=Controles!$N$5),(AG156-(+AG156*AB157)),IF(AND(AF156=Controles!$N$7,AF157=Controles!$N$5),(AG155-(+AG155*AB157)),IF(AF157=Controles!$N$7,AG156,""))),"")</f>
        <v/>
      </c>
      <c r="AH157" s="138" t="str">
        <f>IFERROR(IF(AND(AF156=Controles!$N$7,AF157=Controles!$N$7),(AH156-(+AH156*AB157)),IF(AND(AF156=Controles!$N$5,AF157=Controles!$N$7),(AH155-(+AH155*AB157)),IF(AF157=Controles!$N$5,AH156,""))),"")</f>
        <v/>
      </c>
      <c r="AI157" s="178" t="str">
        <f t="shared" si="82"/>
        <v/>
      </c>
      <c r="AJ157" s="178" t="str">
        <f t="shared" si="83"/>
        <v/>
      </c>
      <c r="AK157" s="179" t="str">
        <f t="shared" si="84"/>
        <v xml:space="preserve"> </v>
      </c>
      <c r="AL157" s="180" t="str">
        <f>IFERROR(VLOOKUP(AK157,'Matriz Calificación'!$C$54:$F$78,2,FALSE),"")</f>
        <v/>
      </c>
      <c r="AM157" s="181" t="str">
        <f>IFERROR(VLOOKUP(AL157,'Matriz Calificación'!$D$54:$I$78,4,FALSE)," ")</f>
        <v xml:space="preserve"> </v>
      </c>
      <c r="AN157" s="289"/>
      <c r="AO157" s="289"/>
      <c r="AP157" s="292"/>
      <c r="AQ157" s="329"/>
      <c r="AR157" s="66"/>
      <c r="AS157" s="167"/>
      <c r="AT157" s="167"/>
      <c r="AU157" s="167"/>
      <c r="AV157" s="66"/>
      <c r="AW157" s="167"/>
      <c r="AX157" s="169"/>
      <c r="AY157" s="169"/>
      <c r="AZ157" s="259"/>
      <c r="BA157" s="250"/>
      <c r="BB157" s="169"/>
      <c r="BC157" s="250"/>
    </row>
    <row r="158" spans="2:55" s="170" customFormat="1" ht="21" hidden="1" customHeight="1" x14ac:dyDescent="0.25">
      <c r="B158" s="264"/>
      <c r="C158" s="267"/>
      <c r="D158" s="258"/>
      <c r="E158" s="259"/>
      <c r="F158" s="255"/>
      <c r="G158" s="258"/>
      <c r="H158" s="250"/>
      <c r="I158" s="252"/>
      <c r="J158" s="254"/>
      <c r="K158" s="182"/>
      <c r="L158" s="261"/>
      <c r="M158" s="262"/>
      <c r="N158" s="261"/>
      <c r="O158" s="256"/>
      <c r="P158" s="292"/>
      <c r="Q158" s="261"/>
      <c r="R158" s="330"/>
      <c r="S158" s="330"/>
      <c r="T158" s="330"/>
      <c r="U158" s="328"/>
      <c r="V158" s="292"/>
      <c r="W158" s="149"/>
      <c r="X158" s="166"/>
      <c r="Y158" s="175" t="str">
        <f>IF(X158=Controles!$D$5,Controles!$E$5,IF(X158=Controles!$D$6,Controles!$E$6,IF(X158=Controles!$D$7,Controles!$E$7," ")))</f>
        <v xml:space="preserve"> </v>
      </c>
      <c r="Z158" s="166"/>
      <c r="AA158" s="65" t="str">
        <f>IF(Z158=Controles!$D$8,Controles!$E$8,IF(Z158=Controles!$D$9,Controles!$E$9," "))</f>
        <v xml:space="preserve"> </v>
      </c>
      <c r="AB158" s="65" t="str">
        <f t="shared" si="74"/>
        <v/>
      </c>
      <c r="AC158" s="166"/>
      <c r="AD158" s="166"/>
      <c r="AE158" s="166"/>
      <c r="AF158" s="97" t="str">
        <f>+IF(X158=Controles!$D$5,Controles!$N$5,IF(X158=Controles!$D$6,Controles!$N$6,IF(X158=Controles!$D$7,Controles!$N$7," ")))</f>
        <v xml:space="preserve"> </v>
      </c>
      <c r="AG158" s="138" t="str">
        <f>IFERROR(IF(AND(AF157=Controles!$N$5,AF158=Controles!$N$5),(AG157-(+AG157*AB158)),IF(AND(AF157=Controles!$N$7,AF158=Controles!$N$5),(AG156-(+AG156*AB158)),IF(AF158=Controles!$N$7,AG157,""))),"")</f>
        <v/>
      </c>
      <c r="AH158" s="138" t="str">
        <f>IFERROR(IF(AND(AF157=Controles!$N$7,AF158=Controles!$N$7),(AH157-(+AH157*AB158)),IF(AND(AF157=Controles!$N$5,AF158=Controles!$N$7),(AH156-(+AH156*AB158)),IF(AF158=Controles!$N$5,AH157,""))),"")</f>
        <v/>
      </c>
      <c r="AI158" s="178" t="str">
        <f t="shared" si="82"/>
        <v/>
      </c>
      <c r="AJ158" s="178" t="str">
        <f t="shared" si="83"/>
        <v/>
      </c>
      <c r="AK158" s="179" t="str">
        <f t="shared" si="84"/>
        <v xml:space="preserve"> </v>
      </c>
      <c r="AL158" s="180" t="str">
        <f>IFERROR(VLOOKUP(AK158,'Matriz Calificación'!$C$54:$F$78,2,FALSE),"")</f>
        <v/>
      </c>
      <c r="AM158" s="181" t="str">
        <f>IFERROR(VLOOKUP(AL158,'Matriz Calificación'!$D$54:$I$78,4,FALSE)," ")</f>
        <v xml:space="preserve"> </v>
      </c>
      <c r="AN158" s="289"/>
      <c r="AO158" s="289"/>
      <c r="AP158" s="292"/>
      <c r="AQ158" s="329"/>
      <c r="AR158" s="66"/>
      <c r="AS158" s="167"/>
      <c r="AT158" s="167"/>
      <c r="AU158" s="167"/>
      <c r="AV158" s="66"/>
      <c r="AW158" s="167"/>
      <c r="AX158" s="169"/>
      <c r="AY158" s="169"/>
      <c r="AZ158" s="259"/>
      <c r="BA158" s="250"/>
      <c r="BB158" s="169"/>
      <c r="BC158" s="250"/>
    </row>
    <row r="159" spans="2:55" s="170" customFormat="1" ht="21" hidden="1" customHeight="1" x14ac:dyDescent="0.25">
      <c r="B159" s="264"/>
      <c r="C159" s="267"/>
      <c r="D159" s="258"/>
      <c r="E159" s="259"/>
      <c r="F159" s="255"/>
      <c r="G159" s="258"/>
      <c r="H159" s="250"/>
      <c r="I159" s="252"/>
      <c r="J159" s="254"/>
      <c r="K159" s="182"/>
      <c r="L159" s="261"/>
      <c r="M159" s="262"/>
      <c r="N159" s="261"/>
      <c r="O159" s="256"/>
      <c r="P159" s="292"/>
      <c r="Q159" s="261"/>
      <c r="R159" s="330"/>
      <c r="S159" s="330"/>
      <c r="T159" s="330"/>
      <c r="U159" s="328"/>
      <c r="V159" s="292"/>
      <c r="W159" s="149"/>
      <c r="X159" s="166"/>
      <c r="Y159" s="175" t="str">
        <f>IF(X159=Controles!$D$5,Controles!$E$5,IF(X159=Controles!$D$6,Controles!$E$6,IF(X159=Controles!$D$7,Controles!$E$7," ")))</f>
        <v xml:space="preserve"> </v>
      </c>
      <c r="Z159" s="166"/>
      <c r="AA159" s="65" t="str">
        <f>IF(Z159=Controles!$D$8,Controles!$E$8,IF(Z159=Controles!$D$9,Controles!$E$9," "))</f>
        <v xml:space="preserve"> </v>
      </c>
      <c r="AB159" s="65" t="str">
        <f t="shared" si="74"/>
        <v/>
      </c>
      <c r="AC159" s="166"/>
      <c r="AD159" s="166"/>
      <c r="AE159" s="166"/>
      <c r="AF159" s="97" t="str">
        <f>+IF(X159=Controles!$D$5,Controles!$N$5,IF(X159=Controles!$D$6,Controles!$N$6,IF(X159=Controles!$D$7,Controles!$N$7," ")))</f>
        <v xml:space="preserve"> </v>
      </c>
      <c r="AG159" s="138" t="str">
        <f>IFERROR(IF(AND(AF158=Controles!$N$5,AF159=Controles!$N$5),(AG158-(+AG158*AB159)),IF(AND(AF158=Controles!$N$7,AF159=Controles!$N$5),(AG157-(+AG157*AB159)),IF(AF159=Controles!$N$7,AG158,""))),"")</f>
        <v/>
      </c>
      <c r="AH159" s="138" t="str">
        <f>IFERROR(IF(AND(AF158=Controles!$N$7,AF159=Controles!$N$7),(AH158-(+AH158*AB159)),IF(AND(AF158=Controles!$N$5,AF159=Controles!$N$7),(AH157-(+AH157*AB159)),IF(AF159=Controles!$N$5,AH158,""))),"")</f>
        <v/>
      </c>
      <c r="AI159" s="178" t="str">
        <f t="shared" si="82"/>
        <v/>
      </c>
      <c r="AJ159" s="178" t="str">
        <f t="shared" si="83"/>
        <v/>
      </c>
      <c r="AK159" s="179" t="str">
        <f t="shared" si="84"/>
        <v xml:space="preserve"> </v>
      </c>
      <c r="AL159" s="180" t="str">
        <f>IFERROR(VLOOKUP(AK159,'Matriz Calificación'!$C$54:$F$78,2,FALSE),"")</f>
        <v/>
      </c>
      <c r="AM159" s="181" t="str">
        <f>IFERROR(VLOOKUP(AL159,'Matriz Calificación'!$D$54:$I$78,4,FALSE)," ")</f>
        <v xml:space="preserve"> </v>
      </c>
      <c r="AN159" s="289"/>
      <c r="AO159" s="289"/>
      <c r="AP159" s="292"/>
      <c r="AQ159" s="329"/>
      <c r="AR159" s="66"/>
      <c r="AS159" s="167"/>
      <c r="AT159" s="167"/>
      <c r="AU159" s="167"/>
      <c r="AV159" s="66"/>
      <c r="AW159" s="167"/>
      <c r="AX159" s="169"/>
      <c r="AY159" s="169"/>
      <c r="AZ159" s="259"/>
      <c r="BA159" s="250"/>
      <c r="BB159" s="169"/>
      <c r="BC159" s="250"/>
    </row>
    <row r="160" spans="2:55" s="170" customFormat="1" ht="21" hidden="1" customHeight="1" x14ac:dyDescent="0.25">
      <c r="B160" s="264"/>
      <c r="C160" s="267"/>
      <c r="D160" s="258"/>
      <c r="E160" s="259"/>
      <c r="F160" s="255"/>
      <c r="G160" s="258"/>
      <c r="H160" s="250"/>
      <c r="I160" s="252"/>
      <c r="J160" s="254"/>
      <c r="K160" s="182"/>
      <c r="L160" s="261"/>
      <c r="M160" s="262"/>
      <c r="N160" s="261"/>
      <c r="O160" s="256"/>
      <c r="P160" s="292"/>
      <c r="Q160" s="261"/>
      <c r="R160" s="330"/>
      <c r="S160" s="330"/>
      <c r="T160" s="330"/>
      <c r="U160" s="328"/>
      <c r="V160" s="292"/>
      <c r="W160" s="149"/>
      <c r="X160" s="166"/>
      <c r="Y160" s="175" t="str">
        <f>IF(X160=Controles!$D$5,Controles!$E$5,IF(X160=Controles!$D$6,Controles!$E$6,IF(X160=Controles!$D$7,Controles!$E$7," ")))</f>
        <v xml:space="preserve"> </v>
      </c>
      <c r="Z160" s="166"/>
      <c r="AA160" s="65" t="str">
        <f>IF(Z160=Controles!$D$8,Controles!$E$8,IF(Z160=Controles!$D$9,Controles!$E$9," "))</f>
        <v xml:space="preserve"> </v>
      </c>
      <c r="AB160" s="65" t="str">
        <f t="shared" si="74"/>
        <v/>
      </c>
      <c r="AC160" s="166"/>
      <c r="AD160" s="166"/>
      <c r="AE160" s="166"/>
      <c r="AF160" s="97" t="str">
        <f>+IF(X160=Controles!$D$5,Controles!$N$5,IF(X160=Controles!$D$6,Controles!$N$6,IF(X160=Controles!$D$7,Controles!$N$7," ")))</f>
        <v xml:space="preserve"> </v>
      </c>
      <c r="AG160" s="138" t="str">
        <f>IFERROR(IF(AND(AF159=Controles!$N$5,AF160=Controles!$N$5),(AG159-(+AG159*AB160)),IF(AND(AF159=Controles!$N$7,AF160=Controles!$N$5),(AG158-(+AG158*AB160)),IF(AF160=Controles!$N$7,AG159,""))),"")</f>
        <v/>
      </c>
      <c r="AH160" s="138" t="str">
        <f>IFERROR(IF(AND(AF159=Controles!$N$7,AF160=Controles!$N$7),(AH159-(+AH159*AB160)),IF(AND(AF159=Controles!$N$5,AF160=Controles!$N$7),(AH158-(+AH158*AB160)),IF(AF160=Controles!$N$5,AH159,""))),"")</f>
        <v/>
      </c>
      <c r="AI160" s="178" t="str">
        <f t="shared" si="82"/>
        <v/>
      </c>
      <c r="AJ160" s="178" t="str">
        <f t="shared" si="83"/>
        <v/>
      </c>
      <c r="AK160" s="179" t="str">
        <f t="shared" si="84"/>
        <v xml:space="preserve"> </v>
      </c>
      <c r="AL160" s="180" t="str">
        <f>IFERROR(VLOOKUP(AK160,'Matriz Calificación'!$C$54:$F$78,2,FALSE),"")</f>
        <v/>
      </c>
      <c r="AM160" s="181" t="str">
        <f>IFERROR(VLOOKUP(AL160,'Matriz Calificación'!$D$54:$I$78,4,FALSE)," ")</f>
        <v xml:space="preserve"> </v>
      </c>
      <c r="AN160" s="289"/>
      <c r="AO160" s="289"/>
      <c r="AP160" s="292"/>
      <c r="AQ160" s="329"/>
      <c r="AR160" s="66"/>
      <c r="AS160" s="167"/>
      <c r="AT160" s="167"/>
      <c r="AU160" s="167"/>
      <c r="AV160" s="66"/>
      <c r="AW160" s="167"/>
      <c r="AX160" s="169"/>
      <c r="AY160" s="169"/>
      <c r="AZ160" s="259"/>
      <c r="BA160" s="250"/>
      <c r="BB160" s="169"/>
      <c r="BC160" s="250"/>
    </row>
    <row r="161" spans="2:55" s="170" customFormat="1" ht="21" hidden="1" customHeight="1" x14ac:dyDescent="0.25">
      <c r="B161" s="264"/>
      <c r="C161" s="267"/>
      <c r="D161" s="258"/>
      <c r="E161" s="259"/>
      <c r="F161" s="255"/>
      <c r="G161" s="258"/>
      <c r="H161" s="250"/>
      <c r="I161" s="252"/>
      <c r="J161" s="254"/>
      <c r="K161" s="182"/>
      <c r="L161" s="261"/>
      <c r="M161" s="262"/>
      <c r="N161" s="261"/>
      <c r="O161" s="256"/>
      <c r="P161" s="292"/>
      <c r="Q161" s="261"/>
      <c r="R161" s="330"/>
      <c r="S161" s="330"/>
      <c r="T161" s="330"/>
      <c r="U161" s="328"/>
      <c r="V161" s="292"/>
      <c r="W161" s="149"/>
      <c r="X161" s="166"/>
      <c r="Y161" s="175" t="str">
        <f>IF(X161=Controles!$D$5,Controles!$E$5,IF(X161=Controles!$D$6,Controles!$E$6,IF(X161=Controles!$D$7,Controles!$E$7," ")))</f>
        <v xml:space="preserve"> </v>
      </c>
      <c r="Z161" s="166"/>
      <c r="AA161" s="65" t="str">
        <f>IF(Z161=Controles!$D$8,Controles!$E$8,IF(Z161=Controles!$D$9,Controles!$E$9," "))</f>
        <v xml:space="preserve"> </v>
      </c>
      <c r="AB161" s="65" t="str">
        <f t="shared" si="74"/>
        <v/>
      </c>
      <c r="AC161" s="166"/>
      <c r="AD161" s="166"/>
      <c r="AE161" s="166"/>
      <c r="AF161" s="97" t="str">
        <f>+IF(X161=Controles!$D$5,Controles!$N$5,IF(X161=Controles!$D$6,Controles!$N$6,IF(X161=Controles!$D$7,Controles!$N$7," ")))</f>
        <v xml:space="preserve"> </v>
      </c>
      <c r="AG161" s="138" t="str">
        <f>IFERROR(IF(AND(AF160=Controles!$N$5,AF161=Controles!$N$5),(AG160-(+AG160*AB161)),IF(AND(AF160=Controles!$N$7,AF161=Controles!$N$5),(AG159-(+AG159*AB161)),IF(AF161=Controles!$N$7,AG160,""))),"")</f>
        <v/>
      </c>
      <c r="AH161" s="138" t="str">
        <f>IFERROR(IF(AND(AF160=Controles!$N$7,AF161=Controles!$N$7),(AH160-(+AH160*AB161)),IF(AND(AF160=Controles!$N$5,AF161=Controles!$N$7),(AH159-(+AH159*AB161)),IF(AF161=Controles!$N$5,AH160,""))),"")</f>
        <v/>
      </c>
      <c r="AI161" s="178" t="str">
        <f t="shared" si="82"/>
        <v/>
      </c>
      <c r="AJ161" s="178" t="str">
        <f t="shared" si="83"/>
        <v/>
      </c>
      <c r="AK161" s="179" t="str">
        <f t="shared" si="84"/>
        <v xml:space="preserve"> </v>
      </c>
      <c r="AL161" s="180" t="str">
        <f>IFERROR(VLOOKUP(AK161,'Matriz Calificación'!$C$54:$F$78,2,FALSE),"")</f>
        <v/>
      </c>
      <c r="AM161" s="181" t="str">
        <f>IFERROR(VLOOKUP(AL161,'Matriz Calificación'!$D$54:$I$78,4,FALSE)," ")</f>
        <v xml:space="preserve"> </v>
      </c>
      <c r="AN161" s="289"/>
      <c r="AO161" s="289"/>
      <c r="AP161" s="292"/>
      <c r="AQ161" s="329"/>
      <c r="AR161" s="66"/>
      <c r="AS161" s="165"/>
      <c r="AT161" s="168"/>
      <c r="AU161" s="168"/>
      <c r="AV161" s="66"/>
      <c r="AW161" s="167"/>
      <c r="AX161" s="169"/>
      <c r="AY161" s="169"/>
      <c r="AZ161" s="259"/>
      <c r="BA161" s="250"/>
      <c r="BB161" s="169"/>
      <c r="BC161" s="250"/>
    </row>
    <row r="162" spans="2:55" s="170" customFormat="1" ht="21" hidden="1" customHeight="1" x14ac:dyDescent="0.25">
      <c r="B162" s="264"/>
      <c r="C162" s="267"/>
      <c r="D162" s="258"/>
      <c r="E162" s="259"/>
      <c r="F162" s="255"/>
      <c r="G162" s="258"/>
      <c r="H162" s="250"/>
      <c r="I162" s="252"/>
      <c r="J162" s="254"/>
      <c r="K162" s="182"/>
      <c r="L162" s="261"/>
      <c r="M162" s="262"/>
      <c r="N162" s="261"/>
      <c r="O162" s="256"/>
      <c r="P162" s="292"/>
      <c r="Q162" s="261"/>
      <c r="R162" s="330"/>
      <c r="S162" s="330"/>
      <c r="T162" s="330"/>
      <c r="U162" s="328"/>
      <c r="V162" s="292"/>
      <c r="W162" s="149"/>
      <c r="X162" s="166"/>
      <c r="Y162" s="175" t="str">
        <f>IF(X162=Controles!$D$5,Controles!$E$5,IF(X162=Controles!$D$6,Controles!$E$6,IF(X162=Controles!$D$7,Controles!$E$7," ")))</f>
        <v xml:space="preserve"> </v>
      </c>
      <c r="Z162" s="166"/>
      <c r="AA162" s="65" t="str">
        <f>IF(Z162=Controles!$D$8,Controles!$E$8,IF(Z162=Controles!$D$9,Controles!$E$9," "))</f>
        <v xml:space="preserve"> </v>
      </c>
      <c r="AB162" s="65" t="str">
        <f t="shared" si="74"/>
        <v/>
      </c>
      <c r="AC162" s="166"/>
      <c r="AD162" s="166"/>
      <c r="AE162" s="166"/>
      <c r="AF162" s="97" t="str">
        <f>+IF(X162=Controles!$D$5,Controles!$N$5,IF(X162=Controles!$D$6,Controles!$N$6,IF(X162=Controles!$D$7,Controles!$N$7," ")))</f>
        <v xml:space="preserve"> </v>
      </c>
      <c r="AG162" s="138" t="str">
        <f>IFERROR(IF(AND(AF161=Controles!$N$5,AF162=Controles!$N$5),(AG161-(+AG161*AB162)),IF(AND(AF161=Controles!$N$7,AF162=Controles!$N$5),(AG160-(+AG160*AB162)),IF(AF162=Controles!$N$7,AG161,""))),"")</f>
        <v/>
      </c>
      <c r="AH162" s="138" t="str">
        <f>IFERROR(IF(AND(AF161=Controles!$N$7,AF162=Controles!$N$7),(AH161-(+AH161*AB162)),IF(AND(AF161=Controles!$N$5,AF162=Controles!$N$7),(AH160-(+AH160*AB162)),IF(AF162=Controles!$N$5,AH161,""))),"")</f>
        <v/>
      </c>
      <c r="AI162" s="178" t="str">
        <f t="shared" si="82"/>
        <v/>
      </c>
      <c r="AJ162" s="178" t="str">
        <f t="shared" si="83"/>
        <v/>
      </c>
      <c r="AK162" s="179" t="str">
        <f t="shared" si="84"/>
        <v xml:space="preserve"> </v>
      </c>
      <c r="AL162" s="180" t="str">
        <f>IFERROR(VLOOKUP(AK162,'Matriz Calificación'!$C$54:$F$78,2,FALSE),"")</f>
        <v/>
      </c>
      <c r="AM162" s="181" t="str">
        <f>IFERROR(VLOOKUP(AL162,'Matriz Calificación'!$D$54:$I$78,4,FALSE)," ")</f>
        <v xml:space="preserve"> </v>
      </c>
      <c r="AN162" s="289"/>
      <c r="AO162" s="289"/>
      <c r="AP162" s="292"/>
      <c r="AQ162" s="329"/>
      <c r="AR162" s="66"/>
      <c r="AS162" s="165"/>
      <c r="AT162" s="168"/>
      <c r="AU162" s="168"/>
      <c r="AV162" s="66"/>
      <c r="AW162" s="167"/>
      <c r="AX162" s="169"/>
      <c r="AY162" s="169"/>
      <c r="AZ162" s="259"/>
      <c r="BA162" s="250"/>
      <c r="BB162" s="169"/>
      <c r="BC162" s="250"/>
    </row>
    <row r="163" spans="2:55" s="170" customFormat="1" ht="21" hidden="1" customHeight="1" x14ac:dyDescent="0.25">
      <c r="B163" s="265"/>
      <c r="C163" s="268"/>
      <c r="D163" s="258"/>
      <c r="E163" s="259"/>
      <c r="F163" s="255"/>
      <c r="G163" s="258"/>
      <c r="H163" s="250"/>
      <c r="I163" s="253"/>
      <c r="J163" s="254"/>
      <c r="K163" s="182"/>
      <c r="L163" s="261"/>
      <c r="M163" s="262"/>
      <c r="N163" s="261"/>
      <c r="O163" s="257"/>
      <c r="P163" s="292"/>
      <c r="Q163" s="261"/>
      <c r="R163" s="330"/>
      <c r="S163" s="330"/>
      <c r="T163" s="330"/>
      <c r="U163" s="328"/>
      <c r="V163" s="292"/>
      <c r="W163" s="149"/>
      <c r="X163" s="166"/>
      <c r="Y163" s="175" t="str">
        <f>IF(X163=Controles!$D$5,Controles!$E$5,IF(X163=Controles!$D$6,Controles!$E$6,IF(X163=Controles!$D$7,Controles!$E$7," ")))</f>
        <v xml:space="preserve"> </v>
      </c>
      <c r="Z163" s="166"/>
      <c r="AA163" s="65" t="str">
        <f>IF(Z163=Controles!$D$8,Controles!$E$8,IF(Z163=Controles!$D$9,Controles!$E$9," "))</f>
        <v xml:space="preserve"> </v>
      </c>
      <c r="AB163" s="65" t="str">
        <f t="shared" si="74"/>
        <v/>
      </c>
      <c r="AC163" s="166"/>
      <c r="AD163" s="166"/>
      <c r="AE163" s="166"/>
      <c r="AF163" s="97" t="str">
        <f>+IF(X163=Controles!$D$5,Controles!$N$5,IF(X163=Controles!$D$6,Controles!$N$6,IF(X163=Controles!$D$7,Controles!$N$7," ")))</f>
        <v xml:space="preserve"> </v>
      </c>
      <c r="AG163" s="138" t="str">
        <f>IFERROR(IF(AND(AF162=Controles!$N$5,AF163=Controles!$N$5),(AG162-(+AG162*AB163)),IF(AND(AF162=Controles!$N$7,AF163=Controles!$N$5),(AG161-(+AG161*AB163)),IF(AF163=Controles!$N$7,AG162,""))),"")</f>
        <v/>
      </c>
      <c r="AH163" s="138" t="str">
        <f>IFERROR(IF(AND(AF162=Controles!$N$7,AF163=Controles!$N$7),(AH162-(+AH162*AB163)),IF(AND(AF162=Controles!$N$5,AF163=Controles!$N$7),(AH161-(+AH161*AB163)),IF(AF163=Controles!$N$5,AH162,""))),"")</f>
        <v/>
      </c>
      <c r="AI163" s="178" t="str">
        <f t="shared" si="82"/>
        <v/>
      </c>
      <c r="AJ163" s="178" t="str">
        <f t="shared" si="83"/>
        <v/>
      </c>
      <c r="AK163" s="179" t="str">
        <f t="shared" si="84"/>
        <v xml:space="preserve"> </v>
      </c>
      <c r="AL163" s="180" t="str">
        <f>IFERROR(VLOOKUP(AK163,'Matriz Calificación'!$C$54:$F$78,2,FALSE),"")</f>
        <v/>
      </c>
      <c r="AM163" s="181" t="str">
        <f>IFERROR(VLOOKUP(AL163,'Matriz Calificación'!$D$54:$I$78,4,FALSE)," ")</f>
        <v xml:space="preserve"> </v>
      </c>
      <c r="AN163" s="290"/>
      <c r="AO163" s="290"/>
      <c r="AP163" s="292"/>
      <c r="AQ163" s="329"/>
      <c r="AR163" s="66"/>
      <c r="AS163" s="165"/>
      <c r="AT163" s="67"/>
      <c r="AU163" s="67"/>
      <c r="AV163" s="66"/>
      <c r="AW163" s="167"/>
      <c r="AX163" s="169"/>
      <c r="AY163" s="169"/>
      <c r="AZ163" s="259"/>
      <c r="BA163" s="250"/>
      <c r="BB163" s="169"/>
      <c r="BC163" s="250"/>
    </row>
    <row r="164" spans="2:55" s="170" customFormat="1" ht="21" hidden="1" customHeight="1" x14ac:dyDescent="0.25">
      <c r="B164" s="263"/>
      <c r="C164" s="266" t="str">
        <f>+IFERROR(VLOOKUP(B164,INF!$A$2:$B$90,2,FALSE)," ")</f>
        <v xml:space="preserve"> </v>
      </c>
      <c r="D164" s="258"/>
      <c r="E164" s="259"/>
      <c r="F164" s="260"/>
      <c r="G164" s="258"/>
      <c r="H164" s="250"/>
      <c r="I164" s="251"/>
      <c r="J164" s="254" t="str">
        <f t="shared" ref="J164" si="85">IF(G164&lt;&gt;"",CONCATENATE("Posibilidad de ",G164," por"," ",H164," debido a"," ",I164),"")</f>
        <v/>
      </c>
      <c r="K164" s="182"/>
      <c r="L164" s="261"/>
      <c r="M164" s="262"/>
      <c r="N164" s="261"/>
      <c r="O164" s="256"/>
      <c r="P164" s="292" t="str">
        <f>IF(O164="","",IF(O164&lt;=2,Probabilidad!$B$8,IF(O164&lt;=11.999,Probabilidad!$B$7,IF(O164&lt;=48,Probabilidad!$B$6,IF(O164&lt;=239.999,Probabilidad!$B$5,IF(O164&gt;=240,Probabilidad!$B$4,""))))))</f>
        <v/>
      </c>
      <c r="Q164" s="261"/>
      <c r="R164" s="330" t="str">
        <f>IFERROR(VLOOKUP(P164,Probabilidad!$B$4:$C$8,2,FALSE),"")</f>
        <v/>
      </c>
      <c r="S164" s="330" t="str">
        <f>IFERROR(VLOOKUP(Q164,Impacto!$B$4:$C$16,2,FALSE),"")</f>
        <v/>
      </c>
      <c r="T164" s="330" t="str">
        <f t="shared" ref="T164" si="86">IFERROR(VALUE((R164&amp;""&amp;S164))," ")</f>
        <v xml:space="preserve"> </v>
      </c>
      <c r="U164" s="328" t="str">
        <f>IFERROR(VLOOKUP(T164,'Matriz Calificación'!$C$54:$D$78,2,FALSE)," ")</f>
        <v xml:space="preserve"> </v>
      </c>
      <c r="V164" s="292" t="str">
        <f>IFERROR(VLOOKUP(T164,'Matriz Calificación'!$C$54:$F$78,3,FALSE)," ")</f>
        <v xml:space="preserve"> </v>
      </c>
      <c r="W164" s="149"/>
      <c r="X164" s="166"/>
      <c r="Y164" s="175" t="str">
        <f>IF(X164=Controles!$D$5,Controles!$E$5,IF(X164=Controles!$D$6,Controles!$E$6,IF(X164=Controles!$D$7,Controles!$E$7," ")))</f>
        <v xml:space="preserve"> </v>
      </c>
      <c r="Z164" s="166"/>
      <c r="AA164" s="65" t="str">
        <f>IF(Z164=Controles!$D$8,Controles!$E$8,IF(Z164=Controles!$D$9,Controles!$E$9," "))</f>
        <v xml:space="preserve"> </v>
      </c>
      <c r="AB164" s="65" t="str">
        <f t="shared" si="74"/>
        <v/>
      </c>
      <c r="AC164" s="166"/>
      <c r="AD164" s="166"/>
      <c r="AE164" s="166"/>
      <c r="AF164" s="97" t="str">
        <f>+IF(X164=Controles!$D$5,Controles!$N$5,IF(X164=Controles!$D$6,Controles!$N$6,IF(X164=Controles!$D$7,Controles!$N$7," ")))</f>
        <v xml:space="preserve"> </v>
      </c>
      <c r="AG164" s="138" t="str">
        <f>IFERROR(IF(AF164=Controles!$N$5,(($R$164-($R$164*AB164))),IF(AF164=Controles!$N$7,$R$164,""))," ")</f>
        <v/>
      </c>
      <c r="AH164" s="138" t="str">
        <f>IFERROR(IF(AF164=Controles!$N$7,(($S$164-($S$164*AB164))),IF(AF164=Controles!$N$5,$S$164,""))," ")</f>
        <v/>
      </c>
      <c r="AI164" s="178" t="str">
        <f>IFERROR(IF(AG164="","",IF(AG164&lt;=20,"20",IF(AG164&lt;=40,"40",IF(AG164&lt;=60,"60",IF(AG164&lt;=80,"80","100"))))),"")</f>
        <v/>
      </c>
      <c r="AJ164" s="178" t="str">
        <f>IFERROR(IF(AH164="","",IF(AH164&lt;=20,"20",IF(AH164&lt;=40,"40",IF(AH164&lt;=60,"60",IF(AH164&lt;=80,"80","100"))))),"")</f>
        <v/>
      </c>
      <c r="AK164" s="179" t="str">
        <f>IFERROR(VALUE((AI164&amp;""&amp;AJ164))," ")</f>
        <v xml:space="preserve"> </v>
      </c>
      <c r="AL164" s="180" t="str">
        <f>IFERROR(VLOOKUP(AK164,'Matriz Calificación'!$C$54:$F$78,2,FALSE),"")</f>
        <v/>
      </c>
      <c r="AM164" s="181" t="str">
        <f>IFERROR(VLOOKUP(AL164,'Matriz Calificación'!$D$54:$I$78,4,FALSE)," ")</f>
        <v xml:space="preserve"> </v>
      </c>
      <c r="AN164" s="288" t="e" cm="1" vm="1">
        <f t="array" aca="1" ref="AN164" ca="1">INDEX(AK164:AK172,COUNT(AK164:AK172))</f>
        <v>#VALUE!</v>
      </c>
      <c r="AO164" s="288" t="str">
        <f ca="1">IFERROR(VLOOKUP(AN164,'Matriz Calificación'!$C$54:$F$78,2,FALSE),"")</f>
        <v/>
      </c>
      <c r="AP164" s="292" t="str">
        <f ca="1">IFERROR(VLOOKUP(AO164,'Matriz Calificación'!$D$54:$I$78,4,FALSE)," ")</f>
        <v xml:space="preserve"> </v>
      </c>
      <c r="AQ164" s="329" t="str">
        <f ca="1">IFERROR(VLOOKUP(AO164,'Matriz Calificación'!$D$54:$I$78,5,FALSE)," ")</f>
        <v xml:space="preserve"> </v>
      </c>
      <c r="AR164" s="66"/>
      <c r="AS164" s="167"/>
      <c r="AT164" s="167"/>
      <c r="AU164" s="167"/>
      <c r="AV164" s="66"/>
      <c r="AW164" s="167"/>
      <c r="AX164" s="169"/>
      <c r="AY164" s="169"/>
      <c r="AZ164" s="259"/>
      <c r="BA164" s="250"/>
      <c r="BB164" s="169"/>
      <c r="BC164" s="250"/>
    </row>
    <row r="165" spans="2:55" s="170" customFormat="1" ht="21" hidden="1" customHeight="1" x14ac:dyDescent="0.25">
      <c r="B165" s="264"/>
      <c r="C165" s="267"/>
      <c r="D165" s="258"/>
      <c r="E165" s="259"/>
      <c r="F165" s="255"/>
      <c r="G165" s="258"/>
      <c r="H165" s="250"/>
      <c r="I165" s="252"/>
      <c r="J165" s="254"/>
      <c r="K165" s="182"/>
      <c r="L165" s="261"/>
      <c r="M165" s="262"/>
      <c r="N165" s="261"/>
      <c r="O165" s="256"/>
      <c r="P165" s="292"/>
      <c r="Q165" s="261"/>
      <c r="R165" s="330"/>
      <c r="S165" s="330"/>
      <c r="T165" s="330"/>
      <c r="U165" s="328"/>
      <c r="V165" s="292"/>
      <c r="W165" s="149"/>
      <c r="X165" s="166"/>
      <c r="Y165" s="175" t="str">
        <f>IF(X165=Controles!$D$5,Controles!$E$5,IF(X165=Controles!$D$6,Controles!$E$6,IF(X165=Controles!$D$7,Controles!$E$7," ")))</f>
        <v xml:space="preserve"> </v>
      </c>
      <c r="Z165" s="166"/>
      <c r="AA165" s="65" t="str">
        <f>IF(Z165=Controles!$D$8,Controles!$E$8,IF(Z165=Controles!$D$9,Controles!$E$9," "))</f>
        <v xml:space="preserve"> </v>
      </c>
      <c r="AB165" s="65" t="str">
        <f t="shared" si="74"/>
        <v/>
      </c>
      <c r="AC165" s="166"/>
      <c r="AD165" s="166"/>
      <c r="AE165" s="166"/>
      <c r="AF165" s="97" t="str">
        <f>+IF(X165=Controles!$D$5,Controles!$N$5,IF(X165=Controles!$D$6,Controles!$N$6,IF(X165=Controles!$D$7,Controles!$N$7," ")))</f>
        <v xml:space="preserve"> </v>
      </c>
      <c r="AG165" s="138" t="str">
        <f>IFERROR(IF(AND(AF164=Controles!$N$5,AF165=Controles!$N$5),(AG164-(+AG164*AB165)),IF(AF165=Controles!$N$5,(R164-(+R164*AB165)),IF(AF165=Controles!$N$7,AG164,""))),"")</f>
        <v/>
      </c>
      <c r="AH165" s="138" t="str">
        <f>IFERROR(IF(AND(AF164=Controles!$N$7,AF165=Controles!$N$7),(AH164-(+AH164*AB165)),IF(AF165=Controles!$N$7,($S$164-(+$S$164*AB165)),IF(AF165=Controles!$N$5,AH164,""))),"")</f>
        <v/>
      </c>
      <c r="AI165" s="178" t="str">
        <f t="shared" ref="AI165:AI172" si="87">IFERROR(IF(AG165="","",IF(AG165&lt;=20,"20",IF(AG165&lt;=40,"40",IF(AG165&lt;=60,"60",IF(AG165&lt;=80,"80","100"))))),"")</f>
        <v/>
      </c>
      <c r="AJ165" s="178" t="str">
        <f t="shared" ref="AJ165:AJ172" si="88">IFERROR(IF(AH165="","",IF(AH165&lt;=20,"20",IF(AH165&lt;=40,"40",IF(AH165&lt;=60,"60",IF(AH165&lt;=80,"80","100"))))),"")</f>
        <v/>
      </c>
      <c r="AK165" s="179" t="str">
        <f t="shared" ref="AK165:AK172" si="89">IFERROR(VALUE((AI165&amp;""&amp;AJ165))," ")</f>
        <v xml:space="preserve"> </v>
      </c>
      <c r="AL165" s="180" t="str">
        <f>IFERROR(VLOOKUP(AK165,'Matriz Calificación'!$C$54:$F$78,2,FALSE),"")</f>
        <v/>
      </c>
      <c r="AM165" s="181" t="str">
        <f>IFERROR(VLOOKUP(AL165,'Matriz Calificación'!$D$54:$I$78,4,FALSE)," ")</f>
        <v xml:space="preserve"> </v>
      </c>
      <c r="AN165" s="289"/>
      <c r="AO165" s="289"/>
      <c r="AP165" s="292"/>
      <c r="AQ165" s="329"/>
      <c r="AR165" s="66"/>
      <c r="AS165" s="167"/>
      <c r="AT165" s="167"/>
      <c r="AU165" s="167"/>
      <c r="AV165" s="66"/>
      <c r="AW165" s="167"/>
      <c r="AX165" s="169"/>
      <c r="AY165" s="169"/>
      <c r="AZ165" s="259"/>
      <c r="BA165" s="250"/>
      <c r="BB165" s="169"/>
      <c r="BC165" s="250"/>
    </row>
    <row r="166" spans="2:55" s="170" customFormat="1" ht="21" hidden="1" customHeight="1" x14ac:dyDescent="0.25">
      <c r="B166" s="264"/>
      <c r="C166" s="267"/>
      <c r="D166" s="258"/>
      <c r="E166" s="259"/>
      <c r="F166" s="255"/>
      <c r="G166" s="258"/>
      <c r="H166" s="250"/>
      <c r="I166" s="252"/>
      <c r="J166" s="254"/>
      <c r="K166" s="182"/>
      <c r="L166" s="261"/>
      <c r="M166" s="262"/>
      <c r="N166" s="261"/>
      <c r="O166" s="256"/>
      <c r="P166" s="292"/>
      <c r="Q166" s="261"/>
      <c r="R166" s="330"/>
      <c r="S166" s="330"/>
      <c r="T166" s="330"/>
      <c r="U166" s="328"/>
      <c r="V166" s="292"/>
      <c r="W166" s="149"/>
      <c r="X166" s="166"/>
      <c r="Y166" s="175" t="str">
        <f>IF(X166=Controles!$D$5,Controles!$E$5,IF(X166=Controles!$D$6,Controles!$E$6,IF(X166=Controles!$D$7,Controles!$E$7," ")))</f>
        <v xml:space="preserve"> </v>
      </c>
      <c r="Z166" s="166"/>
      <c r="AA166" s="65" t="str">
        <f>IF(Z166=Controles!$D$8,Controles!$E$8,IF(Z166=Controles!$D$9,Controles!$E$9," "))</f>
        <v xml:space="preserve"> </v>
      </c>
      <c r="AB166" s="65" t="str">
        <f t="shared" si="74"/>
        <v/>
      </c>
      <c r="AC166" s="166"/>
      <c r="AD166" s="166"/>
      <c r="AE166" s="166"/>
      <c r="AF166" s="97" t="str">
        <f>+IF(X166=Controles!$D$5,Controles!$N$5,IF(X166=Controles!$D$6,Controles!$N$6,IF(X166=Controles!$D$7,Controles!$N$7," ")))</f>
        <v xml:space="preserve"> </v>
      </c>
      <c r="AG166" s="138" t="str">
        <f>IFERROR(IF(AND(AF165=Controles!$N$5,AF166=Controles!$N$5),(AG165-(+AG165*AB166)),IF(AND(AF165=Controles!$N$7,AF166=Controles!$N$5),(AG164-(+AG164*AB166)),IF(AF166=Controles!$N$7,AG165,""))),"")</f>
        <v/>
      </c>
      <c r="AH166" s="138" t="str">
        <f>IFERROR(IF(AND(AF165=Controles!$N$7,AF166=Controles!$N$7),(AH165-(+AH165*AB166)),IF(AND(AF165=Controles!$N$5,AF166=Controles!$N$7),(AH164-(+AH164*AB166)),IF(AF166=Controles!$N$5,AH165,""))),"")</f>
        <v/>
      </c>
      <c r="AI166" s="178" t="str">
        <f t="shared" si="87"/>
        <v/>
      </c>
      <c r="AJ166" s="178" t="str">
        <f t="shared" si="88"/>
        <v/>
      </c>
      <c r="AK166" s="179" t="str">
        <f t="shared" si="89"/>
        <v xml:space="preserve"> </v>
      </c>
      <c r="AL166" s="180" t="str">
        <f>IFERROR(VLOOKUP(AK166,'Matriz Calificación'!$C$54:$F$78,2,FALSE),"")</f>
        <v/>
      </c>
      <c r="AM166" s="181" t="str">
        <f>IFERROR(VLOOKUP(AL166,'Matriz Calificación'!$D$54:$I$78,4,FALSE)," ")</f>
        <v xml:space="preserve"> </v>
      </c>
      <c r="AN166" s="289"/>
      <c r="AO166" s="289"/>
      <c r="AP166" s="292"/>
      <c r="AQ166" s="329"/>
      <c r="AR166" s="66"/>
      <c r="AS166" s="167"/>
      <c r="AT166" s="167"/>
      <c r="AU166" s="167"/>
      <c r="AV166" s="66"/>
      <c r="AW166" s="167"/>
      <c r="AX166" s="169"/>
      <c r="AY166" s="169"/>
      <c r="AZ166" s="259"/>
      <c r="BA166" s="250"/>
      <c r="BB166" s="169"/>
      <c r="BC166" s="250"/>
    </row>
    <row r="167" spans="2:55" s="170" customFormat="1" ht="21" hidden="1" customHeight="1" x14ac:dyDescent="0.25">
      <c r="B167" s="264"/>
      <c r="C167" s="267"/>
      <c r="D167" s="258"/>
      <c r="E167" s="259"/>
      <c r="F167" s="255"/>
      <c r="G167" s="258"/>
      <c r="H167" s="250"/>
      <c r="I167" s="252"/>
      <c r="J167" s="254"/>
      <c r="K167" s="182"/>
      <c r="L167" s="261"/>
      <c r="M167" s="262"/>
      <c r="N167" s="261"/>
      <c r="O167" s="256"/>
      <c r="P167" s="292"/>
      <c r="Q167" s="261"/>
      <c r="R167" s="330"/>
      <c r="S167" s="330"/>
      <c r="T167" s="330"/>
      <c r="U167" s="328"/>
      <c r="V167" s="292"/>
      <c r="W167" s="149"/>
      <c r="X167" s="166"/>
      <c r="Y167" s="175" t="str">
        <f>IF(X167=Controles!$D$5,Controles!$E$5,IF(X167=Controles!$D$6,Controles!$E$6,IF(X167=Controles!$D$7,Controles!$E$7," ")))</f>
        <v xml:space="preserve"> </v>
      </c>
      <c r="Z167" s="166"/>
      <c r="AA167" s="65" t="str">
        <f>IF(Z167=Controles!$D$8,Controles!$E$8,IF(Z167=Controles!$D$9,Controles!$E$9," "))</f>
        <v xml:space="preserve"> </v>
      </c>
      <c r="AB167" s="65" t="str">
        <f t="shared" si="74"/>
        <v/>
      </c>
      <c r="AC167" s="166"/>
      <c r="AD167" s="166"/>
      <c r="AE167" s="166"/>
      <c r="AF167" s="97" t="str">
        <f>+IF(X167=Controles!$D$5,Controles!$N$5,IF(X167=Controles!$D$6,Controles!$N$6,IF(X167=Controles!$D$7,Controles!$N$7," ")))</f>
        <v xml:space="preserve"> </v>
      </c>
      <c r="AG167" s="138" t="str">
        <f>IFERROR(IF(AND(AF166=Controles!$N$5,AF167=Controles!$N$5),(AG166-(+AG166*AB167)),IF(AND(AF166=Controles!$N$7,AF167=Controles!$N$5),(AG165-(+AG165*AB167)),IF(AF167=Controles!$N$7,AG166,""))),"")</f>
        <v/>
      </c>
      <c r="AH167" s="138" t="str">
        <f>IFERROR(IF(AND(AF166=Controles!$N$7,AF167=Controles!$N$7),(AH166-(+AH166*AB167)),IF(AND(AF166=Controles!$N$5,AF167=Controles!$N$7),(AH165-(+AH165*AB167)),IF(AF167=Controles!$N$5,AH166,""))),"")</f>
        <v/>
      </c>
      <c r="AI167" s="178" t="str">
        <f t="shared" si="87"/>
        <v/>
      </c>
      <c r="AJ167" s="178" t="str">
        <f t="shared" si="88"/>
        <v/>
      </c>
      <c r="AK167" s="179" t="str">
        <f t="shared" si="89"/>
        <v xml:space="preserve"> </v>
      </c>
      <c r="AL167" s="180" t="str">
        <f>IFERROR(VLOOKUP(AK167,'Matriz Calificación'!$C$54:$F$78,2,FALSE),"")</f>
        <v/>
      </c>
      <c r="AM167" s="181" t="str">
        <f>IFERROR(VLOOKUP(AL167,'Matriz Calificación'!$D$54:$I$78,4,FALSE)," ")</f>
        <v xml:space="preserve"> </v>
      </c>
      <c r="AN167" s="289"/>
      <c r="AO167" s="289"/>
      <c r="AP167" s="292"/>
      <c r="AQ167" s="329"/>
      <c r="AR167" s="66"/>
      <c r="AS167" s="167"/>
      <c r="AT167" s="167"/>
      <c r="AU167" s="167"/>
      <c r="AV167" s="66"/>
      <c r="AW167" s="167"/>
      <c r="AX167" s="169"/>
      <c r="AY167" s="169"/>
      <c r="AZ167" s="259"/>
      <c r="BA167" s="250"/>
      <c r="BB167" s="169"/>
      <c r="BC167" s="250"/>
    </row>
    <row r="168" spans="2:55" s="170" customFormat="1" ht="21" hidden="1" customHeight="1" x14ac:dyDescent="0.25">
      <c r="B168" s="264"/>
      <c r="C168" s="267"/>
      <c r="D168" s="258"/>
      <c r="E168" s="259"/>
      <c r="F168" s="255"/>
      <c r="G168" s="258"/>
      <c r="H168" s="250"/>
      <c r="I168" s="252"/>
      <c r="J168" s="254"/>
      <c r="K168" s="182"/>
      <c r="L168" s="261"/>
      <c r="M168" s="262"/>
      <c r="N168" s="261"/>
      <c r="O168" s="256"/>
      <c r="P168" s="292"/>
      <c r="Q168" s="261"/>
      <c r="R168" s="330"/>
      <c r="S168" s="330"/>
      <c r="T168" s="330"/>
      <c r="U168" s="328"/>
      <c r="V168" s="292"/>
      <c r="W168" s="149"/>
      <c r="X168" s="166"/>
      <c r="Y168" s="175" t="str">
        <f>IF(X168=Controles!$D$5,Controles!$E$5,IF(X168=Controles!$D$6,Controles!$E$6,IF(X168=Controles!$D$7,Controles!$E$7," ")))</f>
        <v xml:space="preserve"> </v>
      </c>
      <c r="Z168" s="166"/>
      <c r="AA168" s="65" t="str">
        <f>IF(Z168=Controles!$D$8,Controles!$E$8,IF(Z168=Controles!$D$9,Controles!$E$9," "))</f>
        <v xml:space="preserve"> </v>
      </c>
      <c r="AB168" s="65" t="str">
        <f t="shared" si="74"/>
        <v/>
      </c>
      <c r="AC168" s="166"/>
      <c r="AD168" s="166"/>
      <c r="AE168" s="166"/>
      <c r="AF168" s="97" t="str">
        <f>+IF(X168=Controles!$D$5,Controles!$N$5,IF(X168=Controles!$D$6,Controles!$N$6,IF(X168=Controles!$D$7,Controles!$N$7," ")))</f>
        <v xml:space="preserve"> </v>
      </c>
      <c r="AG168" s="138" t="str">
        <f>IFERROR(IF(AND(AF167=Controles!$N$5,AF168=Controles!$N$5),(AG167-(+AG167*AB168)),IF(AND(AF167=Controles!$N$7,AF168=Controles!$N$5),(AG166-(+AG166*AB168)),IF(AF168=Controles!$N$7,AG167,""))),"")</f>
        <v/>
      </c>
      <c r="AH168" s="138" t="str">
        <f>IFERROR(IF(AND(AF167=Controles!$N$7,AF168=Controles!$N$7),(AH167-(+AH167*AB168)),IF(AND(AF167=Controles!$N$5,AF168=Controles!$N$7),(AH166-(+AH166*AB168)),IF(AF168=Controles!$N$5,AH167,""))),"")</f>
        <v/>
      </c>
      <c r="AI168" s="178" t="str">
        <f t="shared" si="87"/>
        <v/>
      </c>
      <c r="AJ168" s="178" t="str">
        <f t="shared" si="88"/>
        <v/>
      </c>
      <c r="AK168" s="179" t="str">
        <f t="shared" si="89"/>
        <v xml:space="preserve"> </v>
      </c>
      <c r="AL168" s="180" t="str">
        <f>IFERROR(VLOOKUP(AK168,'Matriz Calificación'!$C$54:$F$78,2,FALSE),"")</f>
        <v/>
      </c>
      <c r="AM168" s="181" t="str">
        <f>IFERROR(VLOOKUP(AL168,'Matriz Calificación'!$D$54:$I$78,4,FALSE)," ")</f>
        <v xml:space="preserve"> </v>
      </c>
      <c r="AN168" s="289"/>
      <c r="AO168" s="289"/>
      <c r="AP168" s="292"/>
      <c r="AQ168" s="329"/>
      <c r="AR168" s="66"/>
      <c r="AS168" s="167"/>
      <c r="AT168" s="167"/>
      <c r="AU168" s="167"/>
      <c r="AV168" s="66"/>
      <c r="AW168" s="167"/>
      <c r="AX168" s="169"/>
      <c r="AY168" s="169"/>
      <c r="AZ168" s="259"/>
      <c r="BA168" s="250"/>
      <c r="BB168" s="169"/>
      <c r="BC168" s="250"/>
    </row>
    <row r="169" spans="2:55" s="170" customFormat="1" ht="21" hidden="1" customHeight="1" x14ac:dyDescent="0.25">
      <c r="B169" s="264"/>
      <c r="C169" s="267"/>
      <c r="D169" s="258"/>
      <c r="E169" s="259"/>
      <c r="F169" s="255"/>
      <c r="G169" s="258"/>
      <c r="H169" s="250"/>
      <c r="I169" s="252"/>
      <c r="J169" s="254"/>
      <c r="K169" s="182"/>
      <c r="L169" s="261"/>
      <c r="M169" s="262"/>
      <c r="N169" s="261"/>
      <c r="O169" s="256"/>
      <c r="P169" s="292"/>
      <c r="Q169" s="261"/>
      <c r="R169" s="330"/>
      <c r="S169" s="330"/>
      <c r="T169" s="330"/>
      <c r="U169" s="328"/>
      <c r="V169" s="292"/>
      <c r="W169" s="149"/>
      <c r="X169" s="166"/>
      <c r="Y169" s="175" t="str">
        <f>IF(X169=Controles!$D$5,Controles!$E$5,IF(X169=Controles!$D$6,Controles!$E$6,IF(X169=Controles!$D$7,Controles!$E$7," ")))</f>
        <v xml:space="preserve"> </v>
      </c>
      <c r="Z169" s="166"/>
      <c r="AA169" s="65" t="str">
        <f>IF(Z169=Controles!$D$8,Controles!$E$8,IF(Z169=Controles!$D$9,Controles!$E$9," "))</f>
        <v xml:space="preserve"> </v>
      </c>
      <c r="AB169" s="65" t="str">
        <f t="shared" si="74"/>
        <v/>
      </c>
      <c r="AC169" s="166"/>
      <c r="AD169" s="166"/>
      <c r="AE169" s="166"/>
      <c r="AF169" s="97" t="str">
        <f>+IF(X169=Controles!$D$5,Controles!$N$5,IF(X169=Controles!$D$6,Controles!$N$6,IF(X169=Controles!$D$7,Controles!$N$7," ")))</f>
        <v xml:space="preserve"> </v>
      </c>
      <c r="AG169" s="138" t="str">
        <f>IFERROR(IF(AND(AF168=Controles!$N$5,AF169=Controles!$N$5),(AG168-(+AG168*AB169)),IF(AND(AF168=Controles!$N$7,AF169=Controles!$N$5),(AG167-(+AG167*AB169)),IF(AF169=Controles!$N$7,AG168,""))),"")</f>
        <v/>
      </c>
      <c r="AH169" s="138" t="str">
        <f>IFERROR(IF(AND(AF168=Controles!$N$7,AF169=Controles!$N$7),(AH168-(+AH168*AB169)),IF(AND(AF168=Controles!$N$5,AF169=Controles!$N$7),(AH167-(+AH167*AB169)),IF(AF169=Controles!$N$5,AH168,""))),"")</f>
        <v/>
      </c>
      <c r="AI169" s="178" t="str">
        <f t="shared" si="87"/>
        <v/>
      </c>
      <c r="AJ169" s="178" t="str">
        <f t="shared" si="88"/>
        <v/>
      </c>
      <c r="AK169" s="179" t="str">
        <f t="shared" si="89"/>
        <v xml:space="preserve"> </v>
      </c>
      <c r="AL169" s="180" t="str">
        <f>IFERROR(VLOOKUP(AK169,'Matriz Calificación'!$C$54:$F$78,2,FALSE),"")</f>
        <v/>
      </c>
      <c r="AM169" s="181" t="str">
        <f>IFERROR(VLOOKUP(AL169,'Matriz Calificación'!$D$54:$I$78,4,FALSE)," ")</f>
        <v xml:space="preserve"> </v>
      </c>
      <c r="AN169" s="289"/>
      <c r="AO169" s="289"/>
      <c r="AP169" s="292"/>
      <c r="AQ169" s="329"/>
      <c r="AR169" s="66"/>
      <c r="AS169" s="167"/>
      <c r="AT169" s="167"/>
      <c r="AU169" s="167"/>
      <c r="AV169" s="66"/>
      <c r="AW169" s="167"/>
      <c r="AX169" s="169"/>
      <c r="AY169" s="169"/>
      <c r="AZ169" s="259"/>
      <c r="BA169" s="250"/>
      <c r="BB169" s="169"/>
      <c r="BC169" s="250"/>
    </row>
    <row r="170" spans="2:55" s="170" customFormat="1" ht="21" hidden="1" customHeight="1" x14ac:dyDescent="0.25">
      <c r="B170" s="264"/>
      <c r="C170" s="267"/>
      <c r="D170" s="258"/>
      <c r="E170" s="259"/>
      <c r="F170" s="255"/>
      <c r="G170" s="258"/>
      <c r="H170" s="250"/>
      <c r="I170" s="252"/>
      <c r="J170" s="254"/>
      <c r="K170" s="182"/>
      <c r="L170" s="261"/>
      <c r="M170" s="262"/>
      <c r="N170" s="261"/>
      <c r="O170" s="256"/>
      <c r="P170" s="292"/>
      <c r="Q170" s="261"/>
      <c r="R170" s="330"/>
      <c r="S170" s="330"/>
      <c r="T170" s="330"/>
      <c r="U170" s="328"/>
      <c r="V170" s="292"/>
      <c r="W170" s="149"/>
      <c r="X170" s="166"/>
      <c r="Y170" s="175" t="str">
        <f>IF(X170=Controles!$D$5,Controles!$E$5,IF(X170=Controles!$D$6,Controles!$E$6,IF(X170=Controles!$D$7,Controles!$E$7," ")))</f>
        <v xml:space="preserve"> </v>
      </c>
      <c r="Z170" s="166"/>
      <c r="AA170" s="65" t="str">
        <f>IF(Z170=Controles!$D$8,Controles!$E$8,IF(Z170=Controles!$D$9,Controles!$E$9," "))</f>
        <v xml:space="preserve"> </v>
      </c>
      <c r="AB170" s="65" t="str">
        <f t="shared" si="74"/>
        <v/>
      </c>
      <c r="AC170" s="166"/>
      <c r="AD170" s="166"/>
      <c r="AE170" s="166"/>
      <c r="AF170" s="97" t="str">
        <f>+IF(X170=Controles!$D$5,Controles!$N$5,IF(X170=Controles!$D$6,Controles!$N$6,IF(X170=Controles!$D$7,Controles!$N$7," ")))</f>
        <v xml:space="preserve"> </v>
      </c>
      <c r="AG170" s="138" t="str">
        <f>IFERROR(IF(AND(AF169=Controles!$N$5,AF170=Controles!$N$5),(AG169-(+AG169*AB170)),IF(AND(AF169=Controles!$N$7,AF170=Controles!$N$5),(AG168-(+AG168*AB170)),IF(AF170=Controles!$N$7,AG169,""))),"")</f>
        <v/>
      </c>
      <c r="AH170" s="138" t="str">
        <f>IFERROR(IF(AND(AF169=Controles!$N$7,AF170=Controles!$N$7),(AH169-(+AH169*AB170)),IF(AND(AF169=Controles!$N$5,AF170=Controles!$N$7),(AH168-(+AH168*AB170)),IF(AF170=Controles!$N$5,AH169,""))),"")</f>
        <v/>
      </c>
      <c r="AI170" s="178" t="str">
        <f t="shared" si="87"/>
        <v/>
      </c>
      <c r="AJ170" s="178" t="str">
        <f t="shared" si="88"/>
        <v/>
      </c>
      <c r="AK170" s="179" t="str">
        <f t="shared" si="89"/>
        <v xml:space="preserve"> </v>
      </c>
      <c r="AL170" s="180" t="str">
        <f>IFERROR(VLOOKUP(AK170,'Matriz Calificación'!$C$54:$F$78,2,FALSE),"")</f>
        <v/>
      </c>
      <c r="AM170" s="181" t="str">
        <f>IFERROR(VLOOKUP(AL170,'Matriz Calificación'!$D$54:$I$78,4,FALSE)," ")</f>
        <v xml:space="preserve"> </v>
      </c>
      <c r="AN170" s="289"/>
      <c r="AO170" s="289"/>
      <c r="AP170" s="292"/>
      <c r="AQ170" s="329"/>
      <c r="AR170" s="66"/>
      <c r="AS170" s="165"/>
      <c r="AT170" s="168"/>
      <c r="AU170" s="168"/>
      <c r="AV170" s="66"/>
      <c r="AW170" s="167"/>
      <c r="AX170" s="169"/>
      <c r="AY170" s="169"/>
      <c r="AZ170" s="259"/>
      <c r="BA170" s="250"/>
      <c r="BB170" s="169"/>
      <c r="BC170" s="250"/>
    </row>
    <row r="171" spans="2:55" s="170" customFormat="1" ht="21" hidden="1" customHeight="1" x14ac:dyDescent="0.25">
      <c r="B171" s="264"/>
      <c r="C171" s="267"/>
      <c r="D171" s="258"/>
      <c r="E171" s="259"/>
      <c r="F171" s="255"/>
      <c r="G171" s="258"/>
      <c r="H171" s="250"/>
      <c r="I171" s="252"/>
      <c r="J171" s="254"/>
      <c r="K171" s="182"/>
      <c r="L171" s="261"/>
      <c r="M171" s="262"/>
      <c r="N171" s="261"/>
      <c r="O171" s="256"/>
      <c r="P171" s="292"/>
      <c r="Q171" s="261"/>
      <c r="R171" s="330"/>
      <c r="S171" s="330"/>
      <c r="T171" s="330"/>
      <c r="U171" s="328"/>
      <c r="V171" s="292"/>
      <c r="W171" s="149"/>
      <c r="X171" s="166"/>
      <c r="Y171" s="175" t="str">
        <f>IF(X171=Controles!$D$5,Controles!$E$5,IF(X171=Controles!$D$6,Controles!$E$6,IF(X171=Controles!$D$7,Controles!$E$7," ")))</f>
        <v xml:space="preserve"> </v>
      </c>
      <c r="Z171" s="166"/>
      <c r="AA171" s="65" t="str">
        <f>IF(Z171=Controles!$D$8,Controles!$E$8,IF(Z171=Controles!$D$9,Controles!$E$9," "))</f>
        <v xml:space="preserve"> </v>
      </c>
      <c r="AB171" s="65" t="str">
        <f t="shared" si="74"/>
        <v/>
      </c>
      <c r="AC171" s="166"/>
      <c r="AD171" s="166"/>
      <c r="AE171" s="166"/>
      <c r="AF171" s="97" t="str">
        <f>+IF(X171=Controles!$D$5,Controles!$N$5,IF(X171=Controles!$D$6,Controles!$N$6,IF(X171=Controles!$D$7,Controles!$N$7," ")))</f>
        <v xml:space="preserve"> </v>
      </c>
      <c r="AG171" s="138" t="str">
        <f>IFERROR(IF(AND(AF170=Controles!$N$5,AF171=Controles!$N$5),(AG170-(+AG170*AB171)),IF(AND(AF170=Controles!$N$7,AF171=Controles!$N$5),(AG169-(+AG169*AB171)),IF(AF171=Controles!$N$7,AG170,""))),"")</f>
        <v/>
      </c>
      <c r="AH171" s="138" t="str">
        <f>IFERROR(IF(AND(AF170=Controles!$N$7,AF171=Controles!$N$7),(AH170-(+AH170*AB171)),IF(AND(AF170=Controles!$N$5,AF171=Controles!$N$7),(AH169-(+AH169*AB171)),IF(AF171=Controles!$N$5,AH170,""))),"")</f>
        <v/>
      </c>
      <c r="AI171" s="178" t="str">
        <f t="shared" si="87"/>
        <v/>
      </c>
      <c r="AJ171" s="178" t="str">
        <f t="shared" si="88"/>
        <v/>
      </c>
      <c r="AK171" s="179" t="str">
        <f t="shared" si="89"/>
        <v xml:space="preserve"> </v>
      </c>
      <c r="AL171" s="180" t="str">
        <f>IFERROR(VLOOKUP(AK171,'Matriz Calificación'!$C$54:$F$78,2,FALSE),"")</f>
        <v/>
      </c>
      <c r="AM171" s="181" t="str">
        <f>IFERROR(VLOOKUP(AL171,'Matriz Calificación'!$D$54:$I$78,4,FALSE)," ")</f>
        <v xml:space="preserve"> </v>
      </c>
      <c r="AN171" s="289"/>
      <c r="AO171" s="289"/>
      <c r="AP171" s="292"/>
      <c r="AQ171" s="329"/>
      <c r="AR171" s="66"/>
      <c r="AS171" s="165"/>
      <c r="AT171" s="168"/>
      <c r="AU171" s="168"/>
      <c r="AV171" s="66"/>
      <c r="AW171" s="167"/>
      <c r="AX171" s="169"/>
      <c r="AY171" s="169"/>
      <c r="AZ171" s="259"/>
      <c r="BA171" s="250"/>
      <c r="BB171" s="169"/>
      <c r="BC171" s="250"/>
    </row>
    <row r="172" spans="2:55" s="170" customFormat="1" ht="21" hidden="1" customHeight="1" x14ac:dyDescent="0.25">
      <c r="B172" s="265"/>
      <c r="C172" s="268"/>
      <c r="D172" s="258"/>
      <c r="E172" s="259"/>
      <c r="F172" s="255"/>
      <c r="G172" s="258"/>
      <c r="H172" s="250"/>
      <c r="I172" s="253"/>
      <c r="J172" s="254"/>
      <c r="K172" s="182"/>
      <c r="L172" s="261"/>
      <c r="M172" s="262"/>
      <c r="N172" s="261"/>
      <c r="O172" s="257"/>
      <c r="P172" s="292"/>
      <c r="Q172" s="261"/>
      <c r="R172" s="330"/>
      <c r="S172" s="330"/>
      <c r="T172" s="330"/>
      <c r="U172" s="328"/>
      <c r="V172" s="292"/>
      <c r="W172" s="149"/>
      <c r="X172" s="166"/>
      <c r="Y172" s="175" t="str">
        <f>IF(X172=Controles!$D$5,Controles!$E$5,IF(X172=Controles!$D$6,Controles!$E$6,IF(X172=Controles!$D$7,Controles!$E$7," ")))</f>
        <v xml:space="preserve"> </v>
      </c>
      <c r="Z172" s="166"/>
      <c r="AA172" s="65" t="str">
        <f>IF(Z172=Controles!$D$8,Controles!$E$8,IF(Z172=Controles!$D$9,Controles!$E$9," "))</f>
        <v xml:space="preserve"> </v>
      </c>
      <c r="AB172" s="65" t="str">
        <f t="shared" si="74"/>
        <v/>
      </c>
      <c r="AC172" s="166"/>
      <c r="AD172" s="166"/>
      <c r="AE172" s="166"/>
      <c r="AF172" s="97" t="str">
        <f>+IF(X172=Controles!$D$5,Controles!$N$5,IF(X172=Controles!$D$6,Controles!$N$6,IF(X172=Controles!$D$7,Controles!$N$7," ")))</f>
        <v xml:space="preserve"> </v>
      </c>
      <c r="AG172" s="138" t="str">
        <f>IFERROR(IF(AND(AF171=Controles!$N$5,AF172=Controles!$N$5),(AG171-(+AG171*AB172)),IF(AND(AF171=Controles!$N$7,AF172=Controles!$N$5),(AG170-(+AG170*AB172)),IF(AF172=Controles!$N$7,AG171,""))),"")</f>
        <v/>
      </c>
      <c r="AH172" s="138" t="str">
        <f>IFERROR(IF(AND(AF171=Controles!$N$7,AF172=Controles!$N$7),(AH171-(+AH171*AB172)),IF(AND(AF171=Controles!$N$5,AF172=Controles!$N$7),(AH170-(+AH170*AB172)),IF(AF172=Controles!$N$5,AH171,""))),"")</f>
        <v/>
      </c>
      <c r="AI172" s="178" t="str">
        <f t="shared" si="87"/>
        <v/>
      </c>
      <c r="AJ172" s="178" t="str">
        <f t="shared" si="88"/>
        <v/>
      </c>
      <c r="AK172" s="179" t="str">
        <f t="shared" si="89"/>
        <v xml:space="preserve"> </v>
      </c>
      <c r="AL172" s="180" t="str">
        <f>IFERROR(VLOOKUP(AK172,'Matriz Calificación'!$C$54:$F$78,2,FALSE),"")</f>
        <v/>
      </c>
      <c r="AM172" s="181" t="str">
        <f>IFERROR(VLOOKUP(AL172,'Matriz Calificación'!$D$54:$I$78,4,FALSE)," ")</f>
        <v xml:space="preserve"> </v>
      </c>
      <c r="AN172" s="290"/>
      <c r="AO172" s="290"/>
      <c r="AP172" s="292"/>
      <c r="AQ172" s="329"/>
      <c r="AR172" s="66"/>
      <c r="AS172" s="165"/>
      <c r="AT172" s="67"/>
      <c r="AU172" s="67"/>
      <c r="AV172" s="66"/>
      <c r="AW172" s="167"/>
      <c r="AX172" s="169"/>
      <c r="AY172" s="169"/>
      <c r="AZ172" s="259"/>
      <c r="BA172" s="250"/>
      <c r="BB172" s="169"/>
      <c r="BC172" s="250"/>
    </row>
    <row r="173" spans="2:55" s="170" customFormat="1" ht="21" hidden="1" customHeight="1" x14ac:dyDescent="0.25">
      <c r="B173" s="263"/>
      <c r="C173" s="266" t="str">
        <f>+IFERROR(VLOOKUP(B173,INF!$A$2:$B$90,2,FALSE)," ")</f>
        <v xml:space="preserve"> </v>
      </c>
      <c r="D173" s="258"/>
      <c r="E173" s="259"/>
      <c r="F173" s="260"/>
      <c r="G173" s="258"/>
      <c r="H173" s="250"/>
      <c r="I173" s="251"/>
      <c r="J173" s="254" t="str">
        <f t="shared" ref="J173" si="90">IF(G173&lt;&gt;"",CONCATENATE("Posibilidad de ",G173," por"," ",H173," debido a"," ",I173),"")</f>
        <v/>
      </c>
      <c r="K173" s="182"/>
      <c r="L173" s="261"/>
      <c r="M173" s="262"/>
      <c r="N173" s="261"/>
      <c r="O173" s="256"/>
      <c r="P173" s="292" t="str">
        <f>IF(O173="","",IF(O173&lt;=2,Probabilidad!$B$8,IF(O173&lt;=11.999,Probabilidad!$B$7,IF(O173&lt;=48,Probabilidad!$B$6,IF(O173&lt;=239.999,Probabilidad!$B$5,IF(O173&gt;=240,Probabilidad!$B$4,""))))))</f>
        <v/>
      </c>
      <c r="Q173" s="261"/>
      <c r="R173" s="330" t="str">
        <f>IFERROR(VLOOKUP(P173,Probabilidad!$B$4:$C$8,2,FALSE),"")</f>
        <v/>
      </c>
      <c r="S173" s="330" t="str">
        <f>IFERROR(VLOOKUP(Q173,Impacto!$B$4:$C$16,2,FALSE),"")</f>
        <v/>
      </c>
      <c r="T173" s="330" t="str">
        <f t="shared" ref="T173" si="91">IFERROR(VALUE((R173&amp;""&amp;S173))," ")</f>
        <v xml:space="preserve"> </v>
      </c>
      <c r="U173" s="328" t="str">
        <f>IFERROR(VLOOKUP(T173,'Matriz Calificación'!$C$54:$D$78,2,FALSE)," ")</f>
        <v xml:space="preserve"> </v>
      </c>
      <c r="V173" s="292" t="str">
        <f>IFERROR(VLOOKUP(T173,'Matriz Calificación'!$C$54:$F$78,3,FALSE)," ")</f>
        <v xml:space="preserve"> </v>
      </c>
      <c r="W173" s="149"/>
      <c r="X173" s="166"/>
      <c r="Y173" s="175" t="str">
        <f>IF(X173=Controles!$D$5,Controles!$E$5,IF(X173=Controles!$D$6,Controles!$E$6,IF(X173=Controles!$D$7,Controles!$E$7," ")))</f>
        <v xml:space="preserve"> </v>
      </c>
      <c r="Z173" s="166"/>
      <c r="AA173" s="65" t="str">
        <f>IF(Z173=Controles!$D$8,Controles!$E$8,IF(Z173=Controles!$D$9,Controles!$E$9," "))</f>
        <v xml:space="preserve"> </v>
      </c>
      <c r="AB173" s="65" t="str">
        <f t="shared" si="74"/>
        <v/>
      </c>
      <c r="AC173" s="166"/>
      <c r="AD173" s="166"/>
      <c r="AE173" s="166"/>
      <c r="AF173" s="97" t="str">
        <f>+IF(X173=Controles!$D$5,Controles!$N$5,IF(X173=Controles!$D$6,Controles!$N$6,IF(X173=Controles!$D$7,Controles!$N$7," ")))</f>
        <v xml:space="preserve"> </v>
      </c>
      <c r="AG173" s="138" t="str">
        <f>IFERROR(IF(AF173=Controles!$N$5,(($R$173-($R$173*AB173))),IF(AF173=Controles!$N$7,$R$173,""))," ")</f>
        <v/>
      </c>
      <c r="AH173" s="138" t="str">
        <f>IFERROR(IF(AF173=Controles!$N$7,(($S$173-($S$173*AB173))),IF(AF173=Controles!$N$5,$S$173,""))," ")</f>
        <v/>
      </c>
      <c r="AI173" s="178" t="str">
        <f>IFERROR(IF(AG173="","",IF(AG173&lt;=20,"20",IF(AG173&lt;=40,"40",IF(AG173&lt;=60,"60",IF(AG173&lt;=80,"80","100"))))),"")</f>
        <v/>
      </c>
      <c r="AJ173" s="178" t="str">
        <f>IFERROR(IF(AH173="","",IF(AH173&lt;=20,"20",IF(AH173&lt;=40,"40",IF(AH173&lt;=60,"60",IF(AH173&lt;=80,"80","100"))))),"")</f>
        <v/>
      </c>
      <c r="AK173" s="179" t="str">
        <f>IFERROR(VALUE((AI173&amp;""&amp;AJ173))," ")</f>
        <v xml:space="preserve"> </v>
      </c>
      <c r="AL173" s="180" t="str">
        <f>IFERROR(VLOOKUP(AK173,'Matriz Calificación'!$C$54:$F$78,2,FALSE),"")</f>
        <v/>
      </c>
      <c r="AM173" s="181" t="str">
        <f>IFERROR(VLOOKUP(AL173,'Matriz Calificación'!$D$54:$I$78,4,FALSE)," ")</f>
        <v xml:space="preserve"> </v>
      </c>
      <c r="AN173" s="288" t="e" cm="1" vm="1">
        <f t="array" aca="1" ref="AN173" ca="1">INDEX(AK173:AK181,COUNT(AK173:AK181))</f>
        <v>#VALUE!</v>
      </c>
      <c r="AO173" s="288" t="str">
        <f ca="1">IFERROR(VLOOKUP(AN173,'Matriz Calificación'!$C$54:$F$78,2,FALSE),"")</f>
        <v/>
      </c>
      <c r="AP173" s="292" t="str">
        <f ca="1">IFERROR(VLOOKUP(AO173,'Matriz Calificación'!$D$54:$I$78,4,FALSE)," ")</f>
        <v xml:space="preserve"> </v>
      </c>
      <c r="AQ173" s="329" t="str">
        <f ca="1">IFERROR(VLOOKUP(AO173,'Matriz Calificación'!$D$54:$I$78,5,FALSE)," ")</f>
        <v xml:space="preserve"> </v>
      </c>
      <c r="AR173" s="66"/>
      <c r="AS173" s="167"/>
      <c r="AT173" s="167"/>
      <c r="AU173" s="167"/>
      <c r="AV173" s="66"/>
      <c r="AW173" s="167"/>
      <c r="AX173" s="169"/>
      <c r="AY173" s="169"/>
      <c r="AZ173" s="259"/>
      <c r="BA173" s="250"/>
      <c r="BB173" s="169"/>
      <c r="BC173" s="250"/>
    </row>
    <row r="174" spans="2:55" s="170" customFormat="1" ht="21" hidden="1" customHeight="1" x14ac:dyDescent="0.25">
      <c r="B174" s="264"/>
      <c r="C174" s="267"/>
      <c r="D174" s="258"/>
      <c r="E174" s="259"/>
      <c r="F174" s="255"/>
      <c r="G174" s="258"/>
      <c r="H174" s="250"/>
      <c r="I174" s="252"/>
      <c r="J174" s="254"/>
      <c r="K174" s="182"/>
      <c r="L174" s="261"/>
      <c r="M174" s="262"/>
      <c r="N174" s="261"/>
      <c r="O174" s="256"/>
      <c r="P174" s="292"/>
      <c r="Q174" s="261"/>
      <c r="R174" s="330"/>
      <c r="S174" s="330"/>
      <c r="T174" s="330"/>
      <c r="U174" s="328"/>
      <c r="V174" s="292"/>
      <c r="W174" s="149"/>
      <c r="X174" s="166"/>
      <c r="Y174" s="175" t="str">
        <f>IF(X174=Controles!$D$5,Controles!$E$5,IF(X174=Controles!$D$6,Controles!$E$6,IF(X174=Controles!$D$7,Controles!$E$7," ")))</f>
        <v xml:space="preserve"> </v>
      </c>
      <c r="Z174" s="166"/>
      <c r="AA174" s="65" t="str">
        <f>IF(Z174=Controles!$D$8,Controles!$E$8,IF(Z174=Controles!$D$9,Controles!$E$9," "))</f>
        <v xml:space="preserve"> </v>
      </c>
      <c r="AB174" s="65" t="str">
        <f t="shared" si="74"/>
        <v/>
      </c>
      <c r="AC174" s="166"/>
      <c r="AD174" s="166"/>
      <c r="AE174" s="166"/>
      <c r="AF174" s="97" t="str">
        <f>+IF(X174=Controles!$D$5,Controles!$N$5,IF(X174=Controles!$D$6,Controles!$N$6,IF(X174=Controles!$D$7,Controles!$N$7," ")))</f>
        <v xml:space="preserve"> </v>
      </c>
      <c r="AG174" s="138" t="str">
        <f>IFERROR(IF(AND(AF173=Controles!$N$5,AF174=Controles!$N$5),(AG173-(+AG173*AB174)),IF(AF174=Controles!$N$5,(R173-(+R173*AB174)),IF(AF174=Controles!$N$7,AG173,""))),"")</f>
        <v/>
      </c>
      <c r="AH174" s="138" t="str">
        <f>IFERROR(IF(AND(AF173=Controles!$N$7,AF174=Controles!$N$7),(AH173-(+AH173*AB174)),IF(AF174=Controles!$N$7,($S$173-(+$S$173*AB174)),IF(AF174=Controles!$N$5,AH173,""))),"")</f>
        <v/>
      </c>
      <c r="AI174" s="178" t="str">
        <f t="shared" ref="AI174:AI181" si="92">IFERROR(IF(AG174="","",IF(AG174&lt;=20,"20",IF(AG174&lt;=40,"40",IF(AG174&lt;=60,"60",IF(AG174&lt;=80,"80","100"))))),"")</f>
        <v/>
      </c>
      <c r="AJ174" s="178" t="str">
        <f t="shared" ref="AJ174:AJ181" si="93">IFERROR(IF(AH174="","",IF(AH174&lt;=20,"20",IF(AH174&lt;=40,"40",IF(AH174&lt;=60,"60",IF(AH174&lt;=80,"80","100"))))),"")</f>
        <v/>
      </c>
      <c r="AK174" s="179" t="str">
        <f t="shared" ref="AK174:AK181" si="94">IFERROR(VALUE((AI174&amp;""&amp;AJ174))," ")</f>
        <v xml:space="preserve"> </v>
      </c>
      <c r="AL174" s="180" t="str">
        <f>IFERROR(VLOOKUP(AK174,'Matriz Calificación'!$C$54:$F$78,2,FALSE),"")</f>
        <v/>
      </c>
      <c r="AM174" s="181" t="str">
        <f>IFERROR(VLOOKUP(AL174,'Matriz Calificación'!$D$54:$I$78,4,FALSE)," ")</f>
        <v xml:space="preserve"> </v>
      </c>
      <c r="AN174" s="289"/>
      <c r="AO174" s="289"/>
      <c r="AP174" s="292"/>
      <c r="AQ174" s="329"/>
      <c r="AR174" s="66"/>
      <c r="AS174" s="167"/>
      <c r="AT174" s="167"/>
      <c r="AU174" s="167"/>
      <c r="AV174" s="66"/>
      <c r="AW174" s="167"/>
      <c r="AX174" s="169"/>
      <c r="AY174" s="169"/>
      <c r="AZ174" s="259"/>
      <c r="BA174" s="250"/>
      <c r="BB174" s="169"/>
      <c r="BC174" s="250"/>
    </row>
    <row r="175" spans="2:55" s="170" customFormat="1" ht="21" hidden="1" customHeight="1" x14ac:dyDescent="0.25">
      <c r="B175" s="264"/>
      <c r="C175" s="267"/>
      <c r="D175" s="258"/>
      <c r="E175" s="259"/>
      <c r="F175" s="255"/>
      <c r="G175" s="258"/>
      <c r="H175" s="250"/>
      <c r="I175" s="252"/>
      <c r="J175" s="254"/>
      <c r="K175" s="182"/>
      <c r="L175" s="261"/>
      <c r="M175" s="262"/>
      <c r="N175" s="261"/>
      <c r="O175" s="256"/>
      <c r="P175" s="292"/>
      <c r="Q175" s="261"/>
      <c r="R175" s="330"/>
      <c r="S175" s="330"/>
      <c r="T175" s="330"/>
      <c r="U175" s="328"/>
      <c r="V175" s="292"/>
      <c r="W175" s="149"/>
      <c r="X175" s="166"/>
      <c r="Y175" s="175" t="str">
        <f>IF(X175=Controles!$D$5,Controles!$E$5,IF(X175=Controles!$D$6,Controles!$E$6,IF(X175=Controles!$D$7,Controles!$E$7," ")))</f>
        <v xml:space="preserve"> </v>
      </c>
      <c r="Z175" s="166"/>
      <c r="AA175" s="65" t="str">
        <f>IF(Z175=Controles!$D$8,Controles!$E$8,IF(Z175=Controles!$D$9,Controles!$E$9," "))</f>
        <v xml:space="preserve"> </v>
      </c>
      <c r="AB175" s="65" t="str">
        <f t="shared" si="74"/>
        <v/>
      </c>
      <c r="AC175" s="166"/>
      <c r="AD175" s="166"/>
      <c r="AE175" s="166"/>
      <c r="AF175" s="97" t="str">
        <f>+IF(X175=Controles!$D$5,Controles!$N$5,IF(X175=Controles!$D$6,Controles!$N$6,IF(X175=Controles!$D$7,Controles!$N$7," ")))</f>
        <v xml:space="preserve"> </v>
      </c>
      <c r="AG175" s="138" t="str">
        <f>IFERROR(IF(AND(AF174=Controles!$N$5,AF175=Controles!$N$5),(AG174-(+AG174*AB175)),IF(AND(AF174=Controles!$N$7,AF175=Controles!$N$5),(AG173-(+AG173*AB175)),IF(AF175=Controles!$N$7,AG174,""))),"")</f>
        <v/>
      </c>
      <c r="AH175" s="138" t="str">
        <f>IFERROR(IF(AND(AF174=Controles!$N$7,AF175=Controles!$N$7),(AH174-(+AH174*AB175)),IF(AND(AF174=Controles!$N$5,AF175=Controles!$N$7),(AH173-(+AH173*AB175)),IF(AF175=Controles!$N$5,AH174,""))),"")</f>
        <v/>
      </c>
      <c r="AI175" s="178" t="str">
        <f t="shared" si="92"/>
        <v/>
      </c>
      <c r="AJ175" s="178" t="str">
        <f t="shared" si="93"/>
        <v/>
      </c>
      <c r="AK175" s="179" t="str">
        <f t="shared" si="94"/>
        <v xml:space="preserve"> </v>
      </c>
      <c r="AL175" s="180" t="str">
        <f>IFERROR(VLOOKUP(AK175,'Matriz Calificación'!$C$54:$F$78,2,FALSE),"")</f>
        <v/>
      </c>
      <c r="AM175" s="181" t="str">
        <f>IFERROR(VLOOKUP(AL175,'Matriz Calificación'!$D$54:$I$78,4,FALSE)," ")</f>
        <v xml:space="preserve"> </v>
      </c>
      <c r="AN175" s="289"/>
      <c r="AO175" s="289"/>
      <c r="AP175" s="292"/>
      <c r="AQ175" s="329"/>
      <c r="AR175" s="66"/>
      <c r="AS175" s="167"/>
      <c r="AT175" s="167"/>
      <c r="AU175" s="167"/>
      <c r="AV175" s="66"/>
      <c r="AW175" s="167"/>
      <c r="AX175" s="169"/>
      <c r="AY175" s="169"/>
      <c r="AZ175" s="259"/>
      <c r="BA175" s="250"/>
      <c r="BB175" s="169"/>
      <c r="BC175" s="250"/>
    </row>
    <row r="176" spans="2:55" s="170" customFormat="1" ht="21" hidden="1" customHeight="1" x14ac:dyDescent="0.25">
      <c r="B176" s="264"/>
      <c r="C176" s="267"/>
      <c r="D176" s="258"/>
      <c r="E176" s="259"/>
      <c r="F176" s="255"/>
      <c r="G176" s="258"/>
      <c r="H176" s="250"/>
      <c r="I176" s="252"/>
      <c r="J176" s="254"/>
      <c r="K176" s="182"/>
      <c r="L176" s="261"/>
      <c r="M176" s="262"/>
      <c r="N176" s="261"/>
      <c r="O176" s="256"/>
      <c r="P176" s="292"/>
      <c r="Q176" s="261"/>
      <c r="R176" s="330"/>
      <c r="S176" s="330"/>
      <c r="T176" s="330"/>
      <c r="U176" s="328"/>
      <c r="V176" s="292"/>
      <c r="W176" s="149"/>
      <c r="X176" s="166"/>
      <c r="Y176" s="175" t="str">
        <f>IF(X176=Controles!$D$5,Controles!$E$5,IF(X176=Controles!$D$6,Controles!$E$6,IF(X176=Controles!$D$7,Controles!$E$7," ")))</f>
        <v xml:space="preserve"> </v>
      </c>
      <c r="Z176" s="166"/>
      <c r="AA176" s="65" t="str">
        <f>IF(Z176=Controles!$D$8,Controles!$E$8,IF(Z176=Controles!$D$9,Controles!$E$9," "))</f>
        <v xml:space="preserve"> </v>
      </c>
      <c r="AB176" s="65" t="str">
        <f t="shared" si="74"/>
        <v/>
      </c>
      <c r="AC176" s="166"/>
      <c r="AD176" s="166"/>
      <c r="AE176" s="166"/>
      <c r="AF176" s="97" t="str">
        <f>+IF(X176=Controles!$D$5,Controles!$N$5,IF(X176=Controles!$D$6,Controles!$N$6,IF(X176=Controles!$D$7,Controles!$N$7," ")))</f>
        <v xml:space="preserve"> </v>
      </c>
      <c r="AG176" s="138" t="str">
        <f>IFERROR(IF(AND(AF175=Controles!$N$5,AF176=Controles!$N$5),(AG175-(+AG175*AB176)),IF(AND(AF175=Controles!$N$7,AF176=Controles!$N$5),(AG174-(+AG174*AB176)),IF(AF176=Controles!$N$7,AG175,""))),"")</f>
        <v/>
      </c>
      <c r="AH176" s="138" t="str">
        <f>IFERROR(IF(AND(AF175=Controles!$N$7,AF176=Controles!$N$7),(AH175-(+AH175*AB176)),IF(AND(AF175=Controles!$N$5,AF176=Controles!$N$7),(AH174-(+AH174*AB176)),IF(AF176=Controles!$N$5,AH175,""))),"")</f>
        <v/>
      </c>
      <c r="AI176" s="178" t="str">
        <f t="shared" si="92"/>
        <v/>
      </c>
      <c r="AJ176" s="178" t="str">
        <f t="shared" si="93"/>
        <v/>
      </c>
      <c r="AK176" s="179" t="str">
        <f t="shared" si="94"/>
        <v xml:space="preserve"> </v>
      </c>
      <c r="AL176" s="180" t="str">
        <f>IFERROR(VLOOKUP(AK176,'Matriz Calificación'!$C$54:$F$78,2,FALSE),"")</f>
        <v/>
      </c>
      <c r="AM176" s="181" t="str">
        <f>IFERROR(VLOOKUP(AL176,'Matriz Calificación'!$D$54:$I$78,4,FALSE)," ")</f>
        <v xml:space="preserve"> </v>
      </c>
      <c r="AN176" s="289"/>
      <c r="AO176" s="289"/>
      <c r="AP176" s="292"/>
      <c r="AQ176" s="329"/>
      <c r="AR176" s="66"/>
      <c r="AS176" s="167"/>
      <c r="AT176" s="167"/>
      <c r="AU176" s="167"/>
      <c r="AV176" s="66"/>
      <c r="AW176" s="167"/>
      <c r="AX176" s="169"/>
      <c r="AY176" s="169"/>
      <c r="AZ176" s="259"/>
      <c r="BA176" s="250"/>
      <c r="BB176" s="169"/>
      <c r="BC176" s="250"/>
    </row>
    <row r="177" spans="2:55" s="170" customFormat="1" ht="21" hidden="1" customHeight="1" x14ac:dyDescent="0.25">
      <c r="B177" s="264"/>
      <c r="C177" s="267"/>
      <c r="D177" s="258"/>
      <c r="E177" s="259"/>
      <c r="F177" s="255"/>
      <c r="G177" s="258"/>
      <c r="H177" s="250"/>
      <c r="I177" s="252"/>
      <c r="J177" s="254"/>
      <c r="K177" s="182"/>
      <c r="L177" s="261"/>
      <c r="M177" s="262"/>
      <c r="N177" s="261"/>
      <c r="O177" s="256"/>
      <c r="P177" s="292"/>
      <c r="Q177" s="261"/>
      <c r="R177" s="330"/>
      <c r="S177" s="330"/>
      <c r="T177" s="330"/>
      <c r="U177" s="328"/>
      <c r="V177" s="292"/>
      <c r="W177" s="149"/>
      <c r="X177" s="166"/>
      <c r="Y177" s="175" t="str">
        <f>IF(X177=Controles!$D$5,Controles!$E$5,IF(X177=Controles!$D$6,Controles!$E$6,IF(X177=Controles!$D$7,Controles!$E$7," ")))</f>
        <v xml:space="preserve"> </v>
      </c>
      <c r="Z177" s="166"/>
      <c r="AA177" s="65" t="str">
        <f>IF(Z177=Controles!$D$8,Controles!$E$8,IF(Z177=Controles!$D$9,Controles!$E$9," "))</f>
        <v xml:space="preserve"> </v>
      </c>
      <c r="AB177" s="65" t="str">
        <f t="shared" si="74"/>
        <v/>
      </c>
      <c r="AC177" s="166"/>
      <c r="AD177" s="166"/>
      <c r="AE177" s="166"/>
      <c r="AF177" s="97" t="str">
        <f>+IF(X177=Controles!$D$5,Controles!$N$5,IF(X177=Controles!$D$6,Controles!$N$6,IF(X177=Controles!$D$7,Controles!$N$7," ")))</f>
        <v xml:space="preserve"> </v>
      </c>
      <c r="AG177" s="138" t="str">
        <f>IFERROR(IF(AND(AF176=Controles!$N$5,AF177=Controles!$N$5),(AG176-(+AG176*AB177)),IF(AND(AF176=Controles!$N$7,AF177=Controles!$N$5),(AG175-(+AG175*AB177)),IF(AF177=Controles!$N$7,AG176,""))),"")</f>
        <v/>
      </c>
      <c r="AH177" s="138" t="str">
        <f>IFERROR(IF(AND(AF176=Controles!$N$7,AF177=Controles!$N$7),(AH176-(+AH176*AB177)),IF(AND(AF176=Controles!$N$5,AF177=Controles!$N$7),(AH175-(+AH175*AB177)),IF(AF177=Controles!$N$5,AH176,""))),"")</f>
        <v/>
      </c>
      <c r="AI177" s="178" t="str">
        <f t="shared" si="92"/>
        <v/>
      </c>
      <c r="AJ177" s="178" t="str">
        <f t="shared" si="93"/>
        <v/>
      </c>
      <c r="AK177" s="179" t="str">
        <f t="shared" si="94"/>
        <v xml:space="preserve"> </v>
      </c>
      <c r="AL177" s="180" t="str">
        <f>IFERROR(VLOOKUP(AK177,'Matriz Calificación'!$C$54:$F$78,2,FALSE),"")</f>
        <v/>
      </c>
      <c r="AM177" s="181" t="str">
        <f>IFERROR(VLOOKUP(AL177,'Matriz Calificación'!$D$54:$I$78,4,FALSE)," ")</f>
        <v xml:space="preserve"> </v>
      </c>
      <c r="AN177" s="289"/>
      <c r="AO177" s="289"/>
      <c r="AP177" s="292"/>
      <c r="AQ177" s="329"/>
      <c r="AR177" s="66"/>
      <c r="AS177" s="167"/>
      <c r="AT177" s="167"/>
      <c r="AU177" s="167"/>
      <c r="AV177" s="66"/>
      <c r="AW177" s="167"/>
      <c r="AX177" s="169"/>
      <c r="AY177" s="169"/>
      <c r="AZ177" s="259"/>
      <c r="BA177" s="250"/>
      <c r="BB177" s="169"/>
      <c r="BC177" s="250"/>
    </row>
    <row r="178" spans="2:55" s="170" customFormat="1" ht="21" hidden="1" customHeight="1" x14ac:dyDescent="0.25">
      <c r="B178" s="264"/>
      <c r="C178" s="267"/>
      <c r="D178" s="258"/>
      <c r="E178" s="259"/>
      <c r="F178" s="255"/>
      <c r="G178" s="258"/>
      <c r="H178" s="250"/>
      <c r="I178" s="252"/>
      <c r="J178" s="254"/>
      <c r="K178" s="182"/>
      <c r="L178" s="261"/>
      <c r="M178" s="262"/>
      <c r="N178" s="261"/>
      <c r="O178" s="256"/>
      <c r="P178" s="292"/>
      <c r="Q178" s="261"/>
      <c r="R178" s="330"/>
      <c r="S178" s="330"/>
      <c r="T178" s="330"/>
      <c r="U178" s="328"/>
      <c r="V178" s="292"/>
      <c r="W178" s="149"/>
      <c r="X178" s="166"/>
      <c r="Y178" s="175" t="str">
        <f>IF(X178=Controles!$D$5,Controles!$E$5,IF(X178=Controles!$D$6,Controles!$E$6,IF(X178=Controles!$D$7,Controles!$E$7," ")))</f>
        <v xml:space="preserve"> </v>
      </c>
      <c r="Z178" s="166"/>
      <c r="AA178" s="65" t="str">
        <f>IF(Z178=Controles!$D$8,Controles!$E$8,IF(Z178=Controles!$D$9,Controles!$E$9," "))</f>
        <v xml:space="preserve"> </v>
      </c>
      <c r="AB178" s="65" t="str">
        <f t="shared" si="74"/>
        <v/>
      </c>
      <c r="AC178" s="166"/>
      <c r="AD178" s="166"/>
      <c r="AE178" s="166"/>
      <c r="AF178" s="97" t="str">
        <f>+IF(X178=Controles!$D$5,Controles!$N$5,IF(X178=Controles!$D$6,Controles!$N$6,IF(X178=Controles!$D$7,Controles!$N$7," ")))</f>
        <v xml:space="preserve"> </v>
      </c>
      <c r="AG178" s="138" t="str">
        <f>IFERROR(IF(AND(AF177=Controles!$N$5,AF178=Controles!$N$5),(AG177-(+AG177*AB178)),IF(AND(AF177=Controles!$N$7,AF178=Controles!$N$5),(AG176-(+AG176*AB178)),IF(AF178=Controles!$N$7,AG177,""))),"")</f>
        <v/>
      </c>
      <c r="AH178" s="138" t="str">
        <f>IFERROR(IF(AND(AF177=Controles!$N$7,AF178=Controles!$N$7),(AH177-(+AH177*AB178)),IF(AND(AF177=Controles!$N$5,AF178=Controles!$N$7),(AH176-(+AH176*AB178)),IF(AF178=Controles!$N$5,AH177,""))),"")</f>
        <v/>
      </c>
      <c r="AI178" s="178" t="str">
        <f t="shared" si="92"/>
        <v/>
      </c>
      <c r="AJ178" s="178" t="str">
        <f t="shared" si="93"/>
        <v/>
      </c>
      <c r="AK178" s="179" t="str">
        <f t="shared" si="94"/>
        <v xml:space="preserve"> </v>
      </c>
      <c r="AL178" s="180" t="str">
        <f>IFERROR(VLOOKUP(AK178,'Matriz Calificación'!$C$54:$F$78,2,FALSE),"")</f>
        <v/>
      </c>
      <c r="AM178" s="181" t="str">
        <f>IFERROR(VLOOKUP(AL178,'Matriz Calificación'!$D$54:$I$78,4,FALSE)," ")</f>
        <v xml:space="preserve"> </v>
      </c>
      <c r="AN178" s="289"/>
      <c r="AO178" s="289"/>
      <c r="AP178" s="292"/>
      <c r="AQ178" s="329"/>
      <c r="AR178" s="66"/>
      <c r="AS178" s="167"/>
      <c r="AT178" s="167"/>
      <c r="AU178" s="167"/>
      <c r="AV178" s="66"/>
      <c r="AW178" s="167"/>
      <c r="AX178" s="169"/>
      <c r="AY178" s="169"/>
      <c r="AZ178" s="259"/>
      <c r="BA178" s="250"/>
      <c r="BB178" s="169"/>
      <c r="BC178" s="250"/>
    </row>
    <row r="179" spans="2:55" s="170" customFormat="1" ht="21" hidden="1" customHeight="1" x14ac:dyDescent="0.25">
      <c r="B179" s="264"/>
      <c r="C179" s="267"/>
      <c r="D179" s="258"/>
      <c r="E179" s="259"/>
      <c r="F179" s="255"/>
      <c r="G179" s="258"/>
      <c r="H179" s="250"/>
      <c r="I179" s="252"/>
      <c r="J179" s="254"/>
      <c r="K179" s="182"/>
      <c r="L179" s="261"/>
      <c r="M179" s="262"/>
      <c r="N179" s="261"/>
      <c r="O179" s="256"/>
      <c r="P179" s="292"/>
      <c r="Q179" s="261"/>
      <c r="R179" s="330"/>
      <c r="S179" s="330"/>
      <c r="T179" s="330"/>
      <c r="U179" s="328"/>
      <c r="V179" s="292"/>
      <c r="W179" s="149"/>
      <c r="X179" s="166"/>
      <c r="Y179" s="175" t="str">
        <f>IF(X179=Controles!$D$5,Controles!$E$5,IF(X179=Controles!$D$6,Controles!$E$6,IF(X179=Controles!$D$7,Controles!$E$7," ")))</f>
        <v xml:space="preserve"> </v>
      </c>
      <c r="Z179" s="166"/>
      <c r="AA179" s="65" t="str">
        <f>IF(Z179=Controles!$D$8,Controles!$E$8,IF(Z179=Controles!$D$9,Controles!$E$9," "))</f>
        <v xml:space="preserve"> </v>
      </c>
      <c r="AB179" s="65" t="str">
        <f t="shared" si="74"/>
        <v/>
      </c>
      <c r="AC179" s="166"/>
      <c r="AD179" s="166"/>
      <c r="AE179" s="166"/>
      <c r="AF179" s="97" t="str">
        <f>+IF(X179=Controles!$D$5,Controles!$N$5,IF(X179=Controles!$D$6,Controles!$N$6,IF(X179=Controles!$D$7,Controles!$N$7," ")))</f>
        <v xml:space="preserve"> </v>
      </c>
      <c r="AG179" s="138" t="str">
        <f>IFERROR(IF(AND(AF178=Controles!$N$5,AF179=Controles!$N$5),(AG178-(+AG178*AB179)),IF(AND(AF178=Controles!$N$7,AF179=Controles!$N$5),(AG177-(+AG177*AB179)),IF(AF179=Controles!$N$7,AG178,""))),"")</f>
        <v/>
      </c>
      <c r="AH179" s="138" t="str">
        <f>IFERROR(IF(AND(AF178=Controles!$N$7,AF179=Controles!$N$7),(AH178-(+AH178*AB179)),IF(AND(AF178=Controles!$N$5,AF179=Controles!$N$7),(AH177-(+AH177*AB179)),IF(AF179=Controles!$N$5,AH178,""))),"")</f>
        <v/>
      </c>
      <c r="AI179" s="178" t="str">
        <f t="shared" si="92"/>
        <v/>
      </c>
      <c r="AJ179" s="178" t="str">
        <f t="shared" si="93"/>
        <v/>
      </c>
      <c r="AK179" s="179" t="str">
        <f t="shared" si="94"/>
        <v xml:space="preserve"> </v>
      </c>
      <c r="AL179" s="180" t="str">
        <f>IFERROR(VLOOKUP(AK179,'Matriz Calificación'!$C$54:$F$78,2,FALSE),"")</f>
        <v/>
      </c>
      <c r="AM179" s="181" t="str">
        <f>IFERROR(VLOOKUP(AL179,'Matriz Calificación'!$D$54:$I$78,4,FALSE)," ")</f>
        <v xml:space="preserve"> </v>
      </c>
      <c r="AN179" s="289"/>
      <c r="AO179" s="289"/>
      <c r="AP179" s="292"/>
      <c r="AQ179" s="329"/>
      <c r="AR179" s="66"/>
      <c r="AS179" s="165"/>
      <c r="AT179" s="168"/>
      <c r="AU179" s="168"/>
      <c r="AV179" s="66"/>
      <c r="AW179" s="167"/>
      <c r="AX179" s="169"/>
      <c r="AY179" s="169"/>
      <c r="AZ179" s="259"/>
      <c r="BA179" s="250"/>
      <c r="BB179" s="169"/>
      <c r="BC179" s="250"/>
    </row>
    <row r="180" spans="2:55" s="170" customFormat="1" ht="21" hidden="1" customHeight="1" x14ac:dyDescent="0.25">
      <c r="B180" s="264"/>
      <c r="C180" s="267"/>
      <c r="D180" s="258"/>
      <c r="E180" s="259"/>
      <c r="F180" s="255"/>
      <c r="G180" s="258"/>
      <c r="H180" s="250"/>
      <c r="I180" s="252"/>
      <c r="J180" s="254"/>
      <c r="K180" s="182"/>
      <c r="L180" s="261"/>
      <c r="M180" s="262"/>
      <c r="N180" s="261"/>
      <c r="O180" s="256"/>
      <c r="P180" s="292"/>
      <c r="Q180" s="261"/>
      <c r="R180" s="330"/>
      <c r="S180" s="330"/>
      <c r="T180" s="330"/>
      <c r="U180" s="328"/>
      <c r="V180" s="292"/>
      <c r="W180" s="149"/>
      <c r="X180" s="166"/>
      <c r="Y180" s="175" t="str">
        <f>IF(X180=Controles!$D$5,Controles!$E$5,IF(X180=Controles!$D$6,Controles!$E$6,IF(X180=Controles!$D$7,Controles!$E$7," ")))</f>
        <v xml:space="preserve"> </v>
      </c>
      <c r="Z180" s="166"/>
      <c r="AA180" s="65" t="str">
        <f>IF(Z180=Controles!$D$8,Controles!$E$8,IF(Z180=Controles!$D$9,Controles!$E$9," "))</f>
        <v xml:space="preserve"> </v>
      </c>
      <c r="AB180" s="65" t="str">
        <f t="shared" si="74"/>
        <v/>
      </c>
      <c r="AC180" s="166"/>
      <c r="AD180" s="166"/>
      <c r="AE180" s="166"/>
      <c r="AF180" s="97" t="str">
        <f>+IF(X180=Controles!$D$5,Controles!$N$5,IF(X180=Controles!$D$6,Controles!$N$6,IF(X180=Controles!$D$7,Controles!$N$7," ")))</f>
        <v xml:space="preserve"> </v>
      </c>
      <c r="AG180" s="138" t="str">
        <f>IFERROR(IF(AND(AF179=Controles!$N$5,AF180=Controles!$N$5),(AG179-(+AG179*AB180)),IF(AND(AF179=Controles!$N$7,AF180=Controles!$N$5),(AG178-(+AG178*AB180)),IF(AF180=Controles!$N$7,AG179,""))),"")</f>
        <v/>
      </c>
      <c r="AH180" s="138" t="str">
        <f>IFERROR(IF(AND(AF179=Controles!$N$7,AF180=Controles!$N$7),(AH179-(+AH179*AB180)),IF(AND(AF179=Controles!$N$5,AF180=Controles!$N$7),(AH178-(+AH178*AB180)),IF(AF180=Controles!$N$5,AH179,""))),"")</f>
        <v/>
      </c>
      <c r="AI180" s="178" t="str">
        <f t="shared" si="92"/>
        <v/>
      </c>
      <c r="AJ180" s="178" t="str">
        <f t="shared" si="93"/>
        <v/>
      </c>
      <c r="AK180" s="179" t="str">
        <f t="shared" si="94"/>
        <v xml:space="preserve"> </v>
      </c>
      <c r="AL180" s="180" t="str">
        <f>IFERROR(VLOOKUP(AK180,'Matriz Calificación'!$C$54:$F$78,2,FALSE),"")</f>
        <v/>
      </c>
      <c r="AM180" s="181" t="str">
        <f>IFERROR(VLOOKUP(AL180,'Matriz Calificación'!$D$54:$I$78,4,FALSE)," ")</f>
        <v xml:space="preserve"> </v>
      </c>
      <c r="AN180" s="289"/>
      <c r="AO180" s="289"/>
      <c r="AP180" s="292"/>
      <c r="AQ180" s="329"/>
      <c r="AR180" s="66"/>
      <c r="AS180" s="165"/>
      <c r="AT180" s="168"/>
      <c r="AU180" s="168"/>
      <c r="AV180" s="66"/>
      <c r="AW180" s="167"/>
      <c r="AX180" s="169"/>
      <c r="AY180" s="169"/>
      <c r="AZ180" s="259"/>
      <c r="BA180" s="250"/>
      <c r="BB180" s="169"/>
      <c r="BC180" s="250"/>
    </row>
    <row r="181" spans="2:55" s="170" customFormat="1" ht="21" hidden="1" customHeight="1" x14ac:dyDescent="0.25">
      <c r="B181" s="265"/>
      <c r="C181" s="268"/>
      <c r="D181" s="258"/>
      <c r="E181" s="259"/>
      <c r="F181" s="255"/>
      <c r="G181" s="258"/>
      <c r="H181" s="250"/>
      <c r="I181" s="253"/>
      <c r="J181" s="254"/>
      <c r="K181" s="182"/>
      <c r="L181" s="261"/>
      <c r="M181" s="262"/>
      <c r="N181" s="261"/>
      <c r="O181" s="257"/>
      <c r="P181" s="292"/>
      <c r="Q181" s="261"/>
      <c r="R181" s="330"/>
      <c r="S181" s="330"/>
      <c r="T181" s="330"/>
      <c r="U181" s="328"/>
      <c r="V181" s="292"/>
      <c r="W181" s="149"/>
      <c r="X181" s="166"/>
      <c r="Y181" s="175" t="str">
        <f>IF(X181=Controles!$D$5,Controles!$E$5,IF(X181=Controles!$D$6,Controles!$E$6,IF(X181=Controles!$D$7,Controles!$E$7," ")))</f>
        <v xml:space="preserve"> </v>
      </c>
      <c r="Z181" s="166"/>
      <c r="AA181" s="65" t="str">
        <f>IF(Z181=Controles!$D$8,Controles!$E$8,IF(Z181=Controles!$D$9,Controles!$E$9," "))</f>
        <v xml:space="preserve"> </v>
      </c>
      <c r="AB181" s="65" t="str">
        <f t="shared" si="74"/>
        <v/>
      </c>
      <c r="AC181" s="166"/>
      <c r="AD181" s="166"/>
      <c r="AE181" s="166"/>
      <c r="AF181" s="97" t="str">
        <f>+IF(X181=Controles!$D$5,Controles!$N$5,IF(X181=Controles!$D$6,Controles!$N$6,IF(X181=Controles!$D$7,Controles!$N$7," ")))</f>
        <v xml:space="preserve"> </v>
      </c>
      <c r="AG181" s="138" t="str">
        <f>IFERROR(IF(AND(AF180=Controles!$N$5,AF181=Controles!$N$5),(AG180-(+AG180*AB181)),IF(AND(AF180=Controles!$N$7,AF181=Controles!$N$5),(AG179-(+AG179*AB181)),IF(AF181=Controles!$N$7,AG180,""))),"")</f>
        <v/>
      </c>
      <c r="AH181" s="138" t="str">
        <f>IFERROR(IF(AND(AF180=Controles!$N$7,AF181=Controles!$N$7),(AH180-(+AH180*AB181)),IF(AND(AF180=Controles!$N$5,AF181=Controles!$N$7),(AH179-(+AH179*AB181)),IF(AF181=Controles!$N$5,AH180,""))),"")</f>
        <v/>
      </c>
      <c r="AI181" s="178" t="str">
        <f t="shared" si="92"/>
        <v/>
      </c>
      <c r="AJ181" s="178" t="str">
        <f t="shared" si="93"/>
        <v/>
      </c>
      <c r="AK181" s="179" t="str">
        <f t="shared" si="94"/>
        <v xml:space="preserve"> </v>
      </c>
      <c r="AL181" s="180" t="str">
        <f>IFERROR(VLOOKUP(AK181,'Matriz Calificación'!$C$54:$F$78,2,FALSE),"")</f>
        <v/>
      </c>
      <c r="AM181" s="181" t="str">
        <f>IFERROR(VLOOKUP(AL181,'Matriz Calificación'!$D$54:$I$78,4,FALSE)," ")</f>
        <v xml:space="preserve"> </v>
      </c>
      <c r="AN181" s="290"/>
      <c r="AO181" s="290"/>
      <c r="AP181" s="292"/>
      <c r="AQ181" s="329"/>
      <c r="AR181" s="66"/>
      <c r="AS181" s="165"/>
      <c r="AT181" s="67"/>
      <c r="AU181" s="67"/>
      <c r="AV181" s="66"/>
      <c r="AW181" s="167"/>
      <c r="AX181" s="169"/>
      <c r="AY181" s="169"/>
      <c r="AZ181" s="259"/>
      <c r="BA181" s="250"/>
      <c r="BB181" s="169"/>
      <c r="BC181" s="250"/>
    </row>
    <row r="182" spans="2:55" s="170" customFormat="1" ht="21" hidden="1" customHeight="1" x14ac:dyDescent="0.25">
      <c r="B182" s="263"/>
      <c r="C182" s="266" t="str">
        <f>+IFERROR(VLOOKUP(B182,INF!$A$2:$B$90,2,FALSE)," ")</f>
        <v xml:space="preserve"> </v>
      </c>
      <c r="D182" s="258"/>
      <c r="E182" s="259"/>
      <c r="F182" s="260"/>
      <c r="G182" s="258"/>
      <c r="H182" s="250"/>
      <c r="I182" s="251"/>
      <c r="J182" s="254" t="str">
        <f t="shared" ref="J182" si="95">IF(G182&lt;&gt;"",CONCATENATE("Posibilidad de ",G182," por"," ",H182," debido a"," ",I182),"")</f>
        <v/>
      </c>
      <c r="K182" s="182"/>
      <c r="L182" s="261"/>
      <c r="M182" s="262"/>
      <c r="N182" s="261"/>
      <c r="O182" s="256"/>
      <c r="P182" s="292" t="str">
        <f>IF(O182="","",IF(O182&lt;=2,Probabilidad!$B$8,IF(O182&lt;=11.999,Probabilidad!$B$7,IF(O182&lt;=48,Probabilidad!$B$6,IF(O182&lt;=239.999,Probabilidad!$B$5,IF(O182&gt;=240,Probabilidad!$B$4,""))))))</f>
        <v/>
      </c>
      <c r="Q182" s="261"/>
      <c r="R182" s="330" t="str">
        <f>IFERROR(VLOOKUP(P182,Probabilidad!$B$4:$C$8,2,FALSE),"")</f>
        <v/>
      </c>
      <c r="S182" s="330" t="str">
        <f>IFERROR(VLOOKUP(Q182,Impacto!$B$4:$C$16,2,FALSE),"")</f>
        <v/>
      </c>
      <c r="T182" s="330" t="str">
        <f t="shared" ref="T182" si="96">IFERROR(VALUE((R182&amp;""&amp;S182))," ")</f>
        <v xml:space="preserve"> </v>
      </c>
      <c r="U182" s="328" t="str">
        <f>IFERROR(VLOOKUP(T182,'Matriz Calificación'!$C$54:$D$78,2,FALSE)," ")</f>
        <v xml:space="preserve"> </v>
      </c>
      <c r="V182" s="292" t="str">
        <f>IFERROR(VLOOKUP(T182,'Matriz Calificación'!$C$54:$F$78,3,FALSE)," ")</f>
        <v xml:space="preserve"> </v>
      </c>
      <c r="W182" s="149"/>
      <c r="X182" s="166"/>
      <c r="Y182" s="175" t="str">
        <f>IF(X182=Controles!$D$5,Controles!$E$5,IF(X182=Controles!$D$6,Controles!$E$6,IF(X182=Controles!$D$7,Controles!$E$7," ")))</f>
        <v xml:space="preserve"> </v>
      </c>
      <c r="Z182" s="166"/>
      <c r="AA182" s="65" t="str">
        <f>IF(Z182=Controles!$D$8,Controles!$E$8,IF(Z182=Controles!$D$9,Controles!$E$9," "))</f>
        <v xml:space="preserve"> </v>
      </c>
      <c r="AB182" s="65" t="str">
        <f t="shared" si="74"/>
        <v/>
      </c>
      <c r="AC182" s="166"/>
      <c r="AD182" s="166"/>
      <c r="AE182" s="166"/>
      <c r="AF182" s="97" t="str">
        <f>+IF(X182=Controles!$D$5,Controles!$N$5,IF(X182=Controles!$D$6,Controles!$N$6,IF(X182=Controles!$D$7,Controles!$N$7," ")))</f>
        <v xml:space="preserve"> </v>
      </c>
      <c r="AG182" s="138" t="str">
        <f>IFERROR(IF(AF182=Controles!$N$5,(($R$182-($R$182*AB182))),IF(AF182=Controles!$N$7,$R$182,""))," ")</f>
        <v/>
      </c>
      <c r="AH182" s="138" t="str">
        <f>IFERROR(IF(AF182=Controles!$N$7,(($S$182-($S$182*AB182))),IF(AF182=Controles!$N$5,$S$182,""))," ")</f>
        <v/>
      </c>
      <c r="AI182" s="178" t="str">
        <f>IFERROR(IF(AG182="","",IF(AG182&lt;=20,"20",IF(AG182&lt;=40,"40",IF(AG182&lt;=60,"60",IF(AG182&lt;=80,"80","100"))))),"")</f>
        <v/>
      </c>
      <c r="AJ182" s="178" t="str">
        <f>IFERROR(IF(AH182="","",IF(AH182&lt;=20,"20",IF(AH182&lt;=40,"40",IF(AH182&lt;=60,"60",IF(AH182&lt;=80,"80","100"))))),"")</f>
        <v/>
      </c>
      <c r="AK182" s="179" t="str">
        <f>IFERROR(VALUE((AI182&amp;""&amp;AJ182))," ")</f>
        <v xml:space="preserve"> </v>
      </c>
      <c r="AL182" s="180" t="str">
        <f>IFERROR(VLOOKUP(AK182,'Matriz Calificación'!$C$54:$F$78,2,FALSE),"")</f>
        <v/>
      </c>
      <c r="AM182" s="181" t="str">
        <f>IFERROR(VLOOKUP(AL182,'Matriz Calificación'!$D$54:$I$78,4,FALSE)," ")</f>
        <v xml:space="preserve"> </v>
      </c>
      <c r="AN182" s="288" t="e" cm="1" vm="1">
        <f t="array" aca="1" ref="AN182" ca="1">INDEX(AK182:AK190,COUNT(AK182:AK190))</f>
        <v>#VALUE!</v>
      </c>
      <c r="AO182" s="288" t="str">
        <f ca="1">IFERROR(VLOOKUP(AN182,'Matriz Calificación'!$C$54:$F$78,2,FALSE),"")</f>
        <v/>
      </c>
      <c r="AP182" s="292" t="str">
        <f ca="1">IFERROR(VLOOKUP(AO182,'Matriz Calificación'!$D$54:$I$78,4,FALSE)," ")</f>
        <v xml:space="preserve"> </v>
      </c>
      <c r="AQ182" s="329" t="str">
        <f ca="1">IFERROR(VLOOKUP(AO182,'Matriz Calificación'!$D$54:$I$78,5,FALSE)," ")</f>
        <v xml:space="preserve"> </v>
      </c>
      <c r="AR182" s="66"/>
      <c r="AS182" s="167"/>
      <c r="AT182" s="167"/>
      <c r="AU182" s="167"/>
      <c r="AV182" s="66"/>
      <c r="AW182" s="167"/>
      <c r="AX182" s="169"/>
      <c r="AY182" s="169"/>
      <c r="AZ182" s="259"/>
      <c r="BA182" s="250"/>
      <c r="BB182" s="169"/>
      <c r="BC182" s="250"/>
    </row>
    <row r="183" spans="2:55" s="170" customFormat="1" ht="21" hidden="1" customHeight="1" x14ac:dyDescent="0.25">
      <c r="B183" s="264"/>
      <c r="C183" s="267"/>
      <c r="D183" s="258"/>
      <c r="E183" s="259"/>
      <c r="F183" s="255"/>
      <c r="G183" s="258"/>
      <c r="H183" s="250"/>
      <c r="I183" s="252"/>
      <c r="J183" s="254"/>
      <c r="K183" s="182"/>
      <c r="L183" s="261"/>
      <c r="M183" s="262"/>
      <c r="N183" s="261"/>
      <c r="O183" s="256"/>
      <c r="P183" s="292"/>
      <c r="Q183" s="261"/>
      <c r="R183" s="330"/>
      <c r="S183" s="330"/>
      <c r="T183" s="330"/>
      <c r="U183" s="328"/>
      <c r="V183" s="292"/>
      <c r="W183" s="149"/>
      <c r="X183" s="166"/>
      <c r="Y183" s="175" t="str">
        <f>IF(X183=Controles!$D$5,Controles!$E$5,IF(X183=Controles!$D$6,Controles!$E$6,IF(X183=Controles!$D$7,Controles!$E$7," ")))</f>
        <v xml:space="preserve"> </v>
      </c>
      <c r="Z183" s="166"/>
      <c r="AA183" s="65" t="str">
        <f>IF(Z183=Controles!$D$8,Controles!$E$8,IF(Z183=Controles!$D$9,Controles!$E$9," "))</f>
        <v xml:space="preserve"> </v>
      </c>
      <c r="AB183" s="65" t="str">
        <f t="shared" si="74"/>
        <v/>
      </c>
      <c r="AC183" s="166"/>
      <c r="AD183" s="166"/>
      <c r="AE183" s="166"/>
      <c r="AF183" s="97" t="str">
        <f>+IF(X183=Controles!$D$5,Controles!$N$5,IF(X183=Controles!$D$6,Controles!$N$6,IF(X183=Controles!$D$7,Controles!$N$7," ")))</f>
        <v xml:space="preserve"> </v>
      </c>
      <c r="AG183" s="138" t="str">
        <f>IFERROR(IF(AND(AF182=Controles!$N$5,AF183=Controles!$N$5),(AG182-(+AG182*AB183)),IF(AF183=Controles!$N$5,(R182-(+R182*AB183)),IF(AF183=Controles!$N$7,AG182,""))),"")</f>
        <v/>
      </c>
      <c r="AH183" s="138" t="str">
        <f>IFERROR(IF(AND(AF182=Controles!$N$7,AF183=Controles!$N$7),(AH182-(+AH182*AB183)),IF(AF183=Controles!$N$7,($S$182-(+$S$182*AB183)),IF(AF183=Controles!$N$5,AH182,""))),"")</f>
        <v/>
      </c>
      <c r="AI183" s="178" t="str">
        <f t="shared" ref="AI183:AI190" si="97">IFERROR(IF(AG183="","",IF(AG183&lt;=20,"20",IF(AG183&lt;=40,"40",IF(AG183&lt;=60,"60",IF(AG183&lt;=80,"80","100"))))),"")</f>
        <v/>
      </c>
      <c r="AJ183" s="178" t="str">
        <f t="shared" ref="AJ183:AJ190" si="98">IFERROR(IF(AH183="","",IF(AH183&lt;=20,"20",IF(AH183&lt;=40,"40",IF(AH183&lt;=60,"60",IF(AH183&lt;=80,"80","100"))))),"")</f>
        <v/>
      </c>
      <c r="AK183" s="179" t="str">
        <f t="shared" ref="AK183:AK190" si="99">IFERROR(VALUE((AI183&amp;""&amp;AJ183))," ")</f>
        <v xml:space="preserve"> </v>
      </c>
      <c r="AL183" s="180" t="str">
        <f>IFERROR(VLOOKUP(AK183,'Matriz Calificación'!$C$54:$F$78,2,FALSE),"")</f>
        <v/>
      </c>
      <c r="AM183" s="181" t="str">
        <f>IFERROR(VLOOKUP(AL183,'Matriz Calificación'!$D$54:$I$78,4,FALSE)," ")</f>
        <v xml:space="preserve"> </v>
      </c>
      <c r="AN183" s="289"/>
      <c r="AO183" s="289"/>
      <c r="AP183" s="292"/>
      <c r="AQ183" s="329"/>
      <c r="AR183" s="66"/>
      <c r="AS183" s="167"/>
      <c r="AT183" s="167"/>
      <c r="AU183" s="167"/>
      <c r="AV183" s="66"/>
      <c r="AW183" s="167"/>
      <c r="AX183" s="169"/>
      <c r="AY183" s="169"/>
      <c r="AZ183" s="259"/>
      <c r="BA183" s="250"/>
      <c r="BB183" s="169"/>
      <c r="BC183" s="250"/>
    </row>
    <row r="184" spans="2:55" s="170" customFormat="1" ht="21" hidden="1" customHeight="1" x14ac:dyDescent="0.25">
      <c r="B184" s="264"/>
      <c r="C184" s="267"/>
      <c r="D184" s="258"/>
      <c r="E184" s="259"/>
      <c r="F184" s="255"/>
      <c r="G184" s="258"/>
      <c r="H184" s="250"/>
      <c r="I184" s="252"/>
      <c r="J184" s="254"/>
      <c r="K184" s="182"/>
      <c r="L184" s="261"/>
      <c r="M184" s="262"/>
      <c r="N184" s="261"/>
      <c r="O184" s="256"/>
      <c r="P184" s="292"/>
      <c r="Q184" s="261"/>
      <c r="R184" s="330"/>
      <c r="S184" s="330"/>
      <c r="T184" s="330"/>
      <c r="U184" s="328"/>
      <c r="V184" s="292"/>
      <c r="W184" s="149"/>
      <c r="X184" s="166"/>
      <c r="Y184" s="175" t="str">
        <f>IF(X184=Controles!$D$5,Controles!$E$5,IF(X184=Controles!$D$6,Controles!$E$6,IF(X184=Controles!$D$7,Controles!$E$7," ")))</f>
        <v xml:space="preserve"> </v>
      </c>
      <c r="Z184" s="166"/>
      <c r="AA184" s="65" t="str">
        <f>IF(Z184=Controles!$D$8,Controles!$E$8,IF(Z184=Controles!$D$9,Controles!$E$9," "))</f>
        <v xml:space="preserve"> </v>
      </c>
      <c r="AB184" s="65" t="str">
        <f t="shared" si="74"/>
        <v/>
      </c>
      <c r="AC184" s="166"/>
      <c r="AD184" s="166"/>
      <c r="AE184" s="166"/>
      <c r="AF184" s="97" t="str">
        <f>+IF(X184=Controles!$D$5,Controles!$N$5,IF(X184=Controles!$D$6,Controles!$N$6,IF(X184=Controles!$D$7,Controles!$N$7," ")))</f>
        <v xml:space="preserve"> </v>
      </c>
      <c r="AG184" s="138" t="str">
        <f>IFERROR(IF(AND(AF183=Controles!$N$5,AF184=Controles!$N$5),(AG183-(+AG183*AB184)),IF(AND(AF183=Controles!$N$7,AF184=Controles!$N$5),(AG182-(+AG182*AB184)),IF(AF184=Controles!$N$7,AG183,""))),"")</f>
        <v/>
      </c>
      <c r="AH184" s="138" t="str">
        <f>IFERROR(IF(AND(AF183=Controles!$N$7,AF184=Controles!$N$7),(AH183-(+AH183*AB184)),IF(AND(AF183=Controles!$N$5,AF184=Controles!$N$7),(AH182-(+AH182*AB184)),IF(AF184=Controles!$N$5,AH183,""))),"")</f>
        <v/>
      </c>
      <c r="AI184" s="178" t="str">
        <f t="shared" si="97"/>
        <v/>
      </c>
      <c r="AJ184" s="178" t="str">
        <f t="shared" si="98"/>
        <v/>
      </c>
      <c r="AK184" s="179" t="str">
        <f t="shared" si="99"/>
        <v xml:space="preserve"> </v>
      </c>
      <c r="AL184" s="180" t="str">
        <f>IFERROR(VLOOKUP(AK184,'Matriz Calificación'!$C$54:$F$78,2,FALSE),"")</f>
        <v/>
      </c>
      <c r="AM184" s="181" t="str">
        <f>IFERROR(VLOOKUP(AL184,'Matriz Calificación'!$D$54:$I$78,4,FALSE)," ")</f>
        <v xml:space="preserve"> </v>
      </c>
      <c r="AN184" s="289"/>
      <c r="AO184" s="289"/>
      <c r="AP184" s="292"/>
      <c r="AQ184" s="329"/>
      <c r="AR184" s="66"/>
      <c r="AS184" s="167"/>
      <c r="AT184" s="167"/>
      <c r="AU184" s="167"/>
      <c r="AV184" s="66"/>
      <c r="AW184" s="167"/>
      <c r="AX184" s="169"/>
      <c r="AY184" s="169"/>
      <c r="AZ184" s="259"/>
      <c r="BA184" s="250"/>
      <c r="BB184" s="169"/>
      <c r="BC184" s="250"/>
    </row>
    <row r="185" spans="2:55" s="170" customFormat="1" ht="21" hidden="1" customHeight="1" x14ac:dyDescent="0.25">
      <c r="B185" s="264"/>
      <c r="C185" s="267"/>
      <c r="D185" s="258"/>
      <c r="E185" s="259"/>
      <c r="F185" s="255"/>
      <c r="G185" s="258"/>
      <c r="H185" s="250"/>
      <c r="I185" s="252"/>
      <c r="J185" s="254"/>
      <c r="K185" s="182"/>
      <c r="L185" s="261"/>
      <c r="M185" s="262"/>
      <c r="N185" s="261"/>
      <c r="O185" s="256"/>
      <c r="P185" s="292"/>
      <c r="Q185" s="261"/>
      <c r="R185" s="330"/>
      <c r="S185" s="330"/>
      <c r="T185" s="330"/>
      <c r="U185" s="328"/>
      <c r="V185" s="292"/>
      <c r="W185" s="149"/>
      <c r="X185" s="166"/>
      <c r="Y185" s="175" t="str">
        <f>IF(X185=Controles!$D$5,Controles!$E$5,IF(X185=Controles!$D$6,Controles!$E$6,IF(X185=Controles!$D$7,Controles!$E$7," ")))</f>
        <v xml:space="preserve"> </v>
      </c>
      <c r="Z185" s="166"/>
      <c r="AA185" s="65" t="str">
        <f>IF(Z185=Controles!$D$8,Controles!$E$8,IF(Z185=Controles!$D$9,Controles!$E$9," "))</f>
        <v xml:space="preserve"> </v>
      </c>
      <c r="AB185" s="65" t="str">
        <f t="shared" si="74"/>
        <v/>
      </c>
      <c r="AC185" s="166"/>
      <c r="AD185" s="166"/>
      <c r="AE185" s="166"/>
      <c r="AF185" s="97" t="str">
        <f>+IF(X185=Controles!$D$5,Controles!$N$5,IF(X185=Controles!$D$6,Controles!$N$6,IF(X185=Controles!$D$7,Controles!$N$7," ")))</f>
        <v xml:space="preserve"> </v>
      </c>
      <c r="AG185" s="138" t="str">
        <f>IFERROR(IF(AND(AF184=Controles!$N$5,AF185=Controles!$N$5),(AG184-(+AG184*AB185)),IF(AND(AF184=Controles!$N$7,AF185=Controles!$N$5),(AG183-(+AG183*AB185)),IF(AF185=Controles!$N$7,AG184,""))),"")</f>
        <v/>
      </c>
      <c r="AH185" s="138" t="str">
        <f>IFERROR(IF(AND(AF184=Controles!$N$7,AF185=Controles!$N$7),(AH184-(+AH184*AB185)),IF(AND(AF184=Controles!$N$5,AF185=Controles!$N$7),(AH183-(+AH183*AB185)),IF(AF185=Controles!$N$5,AH184,""))),"")</f>
        <v/>
      </c>
      <c r="AI185" s="178" t="str">
        <f t="shared" si="97"/>
        <v/>
      </c>
      <c r="AJ185" s="178" t="str">
        <f t="shared" si="98"/>
        <v/>
      </c>
      <c r="AK185" s="179" t="str">
        <f t="shared" si="99"/>
        <v xml:space="preserve"> </v>
      </c>
      <c r="AL185" s="180" t="str">
        <f>IFERROR(VLOOKUP(AK185,'Matriz Calificación'!$C$54:$F$78,2,FALSE),"")</f>
        <v/>
      </c>
      <c r="AM185" s="181" t="str">
        <f>IFERROR(VLOOKUP(AL185,'Matriz Calificación'!$D$54:$I$78,4,FALSE)," ")</f>
        <v xml:space="preserve"> </v>
      </c>
      <c r="AN185" s="289"/>
      <c r="AO185" s="289"/>
      <c r="AP185" s="292"/>
      <c r="AQ185" s="329"/>
      <c r="AR185" s="66"/>
      <c r="AS185" s="167"/>
      <c r="AT185" s="167"/>
      <c r="AU185" s="167"/>
      <c r="AV185" s="66"/>
      <c r="AW185" s="167"/>
      <c r="AX185" s="169"/>
      <c r="AY185" s="169"/>
      <c r="AZ185" s="259"/>
      <c r="BA185" s="250"/>
      <c r="BB185" s="169"/>
      <c r="BC185" s="250"/>
    </row>
    <row r="186" spans="2:55" s="170" customFormat="1" ht="21" hidden="1" customHeight="1" x14ac:dyDescent="0.25">
      <c r="B186" s="264"/>
      <c r="C186" s="267"/>
      <c r="D186" s="258"/>
      <c r="E186" s="259"/>
      <c r="F186" s="255"/>
      <c r="G186" s="258"/>
      <c r="H186" s="250"/>
      <c r="I186" s="252"/>
      <c r="J186" s="254"/>
      <c r="K186" s="182"/>
      <c r="L186" s="261"/>
      <c r="M186" s="262"/>
      <c r="N186" s="261"/>
      <c r="O186" s="256"/>
      <c r="P186" s="292"/>
      <c r="Q186" s="261"/>
      <c r="R186" s="330"/>
      <c r="S186" s="330"/>
      <c r="T186" s="330"/>
      <c r="U186" s="328"/>
      <c r="V186" s="292"/>
      <c r="W186" s="149"/>
      <c r="X186" s="166"/>
      <c r="Y186" s="175" t="str">
        <f>IF(X186=Controles!$D$5,Controles!$E$5,IF(X186=Controles!$D$6,Controles!$E$6,IF(X186=Controles!$D$7,Controles!$E$7," ")))</f>
        <v xml:space="preserve"> </v>
      </c>
      <c r="Z186" s="166"/>
      <c r="AA186" s="65" t="str">
        <f>IF(Z186=Controles!$D$8,Controles!$E$8,IF(Z186=Controles!$D$9,Controles!$E$9," "))</f>
        <v xml:space="preserve"> </v>
      </c>
      <c r="AB186" s="65" t="str">
        <f t="shared" si="74"/>
        <v/>
      </c>
      <c r="AC186" s="166"/>
      <c r="AD186" s="166"/>
      <c r="AE186" s="166"/>
      <c r="AF186" s="97" t="str">
        <f>+IF(X186=Controles!$D$5,Controles!$N$5,IF(X186=Controles!$D$6,Controles!$N$6,IF(X186=Controles!$D$7,Controles!$N$7," ")))</f>
        <v xml:space="preserve"> </v>
      </c>
      <c r="AG186" s="138" t="str">
        <f>IFERROR(IF(AND(AF185=Controles!$N$5,AF186=Controles!$N$5),(AG185-(+AG185*AB186)),IF(AND(AF185=Controles!$N$7,AF186=Controles!$N$5),(AG184-(+AG184*AB186)),IF(AF186=Controles!$N$7,AG185,""))),"")</f>
        <v/>
      </c>
      <c r="AH186" s="138" t="str">
        <f>IFERROR(IF(AND(AF185=Controles!$N$7,AF186=Controles!$N$7),(AH185-(+AH185*AB186)),IF(AND(AF185=Controles!$N$5,AF186=Controles!$N$7),(AH184-(+AH184*AB186)),IF(AF186=Controles!$N$5,AH185,""))),"")</f>
        <v/>
      </c>
      <c r="AI186" s="178" t="str">
        <f t="shared" si="97"/>
        <v/>
      </c>
      <c r="AJ186" s="178" t="str">
        <f t="shared" si="98"/>
        <v/>
      </c>
      <c r="AK186" s="179" t="str">
        <f t="shared" si="99"/>
        <v xml:space="preserve"> </v>
      </c>
      <c r="AL186" s="180" t="str">
        <f>IFERROR(VLOOKUP(AK186,'Matriz Calificación'!$C$54:$F$78,2,FALSE),"")</f>
        <v/>
      </c>
      <c r="AM186" s="181" t="str">
        <f>IFERROR(VLOOKUP(AL186,'Matriz Calificación'!$D$54:$I$78,4,FALSE)," ")</f>
        <v xml:space="preserve"> </v>
      </c>
      <c r="AN186" s="289"/>
      <c r="AO186" s="289"/>
      <c r="AP186" s="292"/>
      <c r="AQ186" s="329"/>
      <c r="AR186" s="66"/>
      <c r="AS186" s="167"/>
      <c r="AT186" s="167"/>
      <c r="AU186" s="167"/>
      <c r="AV186" s="66"/>
      <c r="AW186" s="167"/>
      <c r="AX186" s="169"/>
      <c r="AY186" s="169"/>
      <c r="AZ186" s="259"/>
      <c r="BA186" s="250"/>
      <c r="BB186" s="169"/>
      <c r="BC186" s="250"/>
    </row>
    <row r="187" spans="2:55" s="170" customFormat="1" ht="21" hidden="1" customHeight="1" x14ac:dyDescent="0.25">
      <c r="B187" s="264"/>
      <c r="C187" s="267"/>
      <c r="D187" s="258"/>
      <c r="E187" s="259"/>
      <c r="F187" s="255"/>
      <c r="G187" s="258"/>
      <c r="H187" s="250"/>
      <c r="I187" s="252"/>
      <c r="J187" s="254"/>
      <c r="K187" s="182"/>
      <c r="L187" s="261"/>
      <c r="M187" s="262"/>
      <c r="N187" s="261"/>
      <c r="O187" s="256"/>
      <c r="P187" s="292"/>
      <c r="Q187" s="261"/>
      <c r="R187" s="330"/>
      <c r="S187" s="330"/>
      <c r="T187" s="330"/>
      <c r="U187" s="328"/>
      <c r="V187" s="292"/>
      <c r="W187" s="149"/>
      <c r="X187" s="166"/>
      <c r="Y187" s="175" t="str">
        <f>IF(X187=Controles!$D$5,Controles!$E$5,IF(X187=Controles!$D$6,Controles!$E$6,IF(X187=Controles!$D$7,Controles!$E$7," ")))</f>
        <v xml:space="preserve"> </v>
      </c>
      <c r="Z187" s="166"/>
      <c r="AA187" s="65" t="str">
        <f>IF(Z187=Controles!$D$8,Controles!$E$8,IF(Z187=Controles!$D$9,Controles!$E$9," "))</f>
        <v xml:space="preserve"> </v>
      </c>
      <c r="AB187" s="65" t="str">
        <f t="shared" si="74"/>
        <v/>
      </c>
      <c r="AC187" s="166"/>
      <c r="AD187" s="166"/>
      <c r="AE187" s="166"/>
      <c r="AF187" s="97" t="str">
        <f>+IF(X187=Controles!$D$5,Controles!$N$5,IF(X187=Controles!$D$6,Controles!$N$6,IF(X187=Controles!$D$7,Controles!$N$7," ")))</f>
        <v xml:space="preserve"> </v>
      </c>
      <c r="AG187" s="138" t="str">
        <f>IFERROR(IF(AND(AF186=Controles!$N$5,AF187=Controles!$N$5),(AG186-(+AG186*AB187)),IF(AND(AF186=Controles!$N$7,AF187=Controles!$N$5),(AG185-(+AG185*AB187)),IF(AF187=Controles!$N$7,AG186,""))),"")</f>
        <v/>
      </c>
      <c r="AH187" s="138" t="str">
        <f>IFERROR(IF(AND(AF186=Controles!$N$7,AF187=Controles!$N$7),(AH186-(+AH186*AB187)),IF(AND(AF186=Controles!$N$5,AF187=Controles!$N$7),(AH185-(+AH185*AB187)),IF(AF187=Controles!$N$5,AH186,""))),"")</f>
        <v/>
      </c>
      <c r="AI187" s="178" t="str">
        <f t="shared" si="97"/>
        <v/>
      </c>
      <c r="AJ187" s="178" t="str">
        <f t="shared" si="98"/>
        <v/>
      </c>
      <c r="AK187" s="179" t="str">
        <f t="shared" si="99"/>
        <v xml:space="preserve"> </v>
      </c>
      <c r="AL187" s="180" t="str">
        <f>IFERROR(VLOOKUP(AK187,'Matriz Calificación'!$C$54:$F$78,2,FALSE),"")</f>
        <v/>
      </c>
      <c r="AM187" s="181" t="str">
        <f>IFERROR(VLOOKUP(AL187,'Matriz Calificación'!$D$54:$I$78,4,FALSE)," ")</f>
        <v xml:space="preserve"> </v>
      </c>
      <c r="AN187" s="289"/>
      <c r="AO187" s="289"/>
      <c r="AP187" s="292"/>
      <c r="AQ187" s="329"/>
      <c r="AR187" s="66"/>
      <c r="AS187" s="167"/>
      <c r="AT187" s="167"/>
      <c r="AU187" s="167"/>
      <c r="AV187" s="66"/>
      <c r="AW187" s="167"/>
      <c r="AX187" s="169"/>
      <c r="AY187" s="169"/>
      <c r="AZ187" s="259"/>
      <c r="BA187" s="250"/>
      <c r="BB187" s="169"/>
      <c r="BC187" s="250"/>
    </row>
    <row r="188" spans="2:55" s="170" customFormat="1" ht="21" hidden="1" customHeight="1" x14ac:dyDescent="0.25">
      <c r="B188" s="264"/>
      <c r="C188" s="267"/>
      <c r="D188" s="258"/>
      <c r="E188" s="259"/>
      <c r="F188" s="255"/>
      <c r="G188" s="258"/>
      <c r="H188" s="250"/>
      <c r="I188" s="252"/>
      <c r="J188" s="254"/>
      <c r="K188" s="182"/>
      <c r="L188" s="261"/>
      <c r="M188" s="262"/>
      <c r="N188" s="261"/>
      <c r="O188" s="256"/>
      <c r="P188" s="292"/>
      <c r="Q188" s="261"/>
      <c r="R188" s="330"/>
      <c r="S188" s="330"/>
      <c r="T188" s="330"/>
      <c r="U188" s="328"/>
      <c r="V188" s="292"/>
      <c r="W188" s="149"/>
      <c r="X188" s="166"/>
      <c r="Y188" s="175" t="str">
        <f>IF(X188=Controles!$D$5,Controles!$E$5,IF(X188=Controles!$D$6,Controles!$E$6,IF(X188=Controles!$D$7,Controles!$E$7," ")))</f>
        <v xml:space="preserve"> </v>
      </c>
      <c r="Z188" s="166"/>
      <c r="AA188" s="65" t="str">
        <f>IF(Z188=Controles!$D$8,Controles!$E$8,IF(Z188=Controles!$D$9,Controles!$E$9," "))</f>
        <v xml:space="preserve"> </v>
      </c>
      <c r="AB188" s="65" t="str">
        <f t="shared" si="74"/>
        <v/>
      </c>
      <c r="AC188" s="166"/>
      <c r="AD188" s="166"/>
      <c r="AE188" s="166"/>
      <c r="AF188" s="97" t="str">
        <f>+IF(X188=Controles!$D$5,Controles!$N$5,IF(X188=Controles!$D$6,Controles!$N$6,IF(X188=Controles!$D$7,Controles!$N$7," ")))</f>
        <v xml:space="preserve"> </v>
      </c>
      <c r="AG188" s="138" t="str">
        <f>IFERROR(IF(AND(AF187=Controles!$N$5,AF188=Controles!$N$5),(AG187-(+AG187*AB188)),IF(AND(AF187=Controles!$N$7,AF188=Controles!$N$5),(AG186-(+AG186*AB188)),IF(AF188=Controles!$N$7,AG187,""))),"")</f>
        <v/>
      </c>
      <c r="AH188" s="138" t="str">
        <f>IFERROR(IF(AND(AF187=Controles!$N$7,AF188=Controles!$N$7),(AH187-(+AH187*AB188)),IF(AND(AF187=Controles!$N$5,AF188=Controles!$N$7),(AH186-(+AH186*AB188)),IF(AF188=Controles!$N$5,AH187,""))),"")</f>
        <v/>
      </c>
      <c r="AI188" s="178" t="str">
        <f t="shared" si="97"/>
        <v/>
      </c>
      <c r="AJ188" s="178" t="str">
        <f t="shared" si="98"/>
        <v/>
      </c>
      <c r="AK188" s="179" t="str">
        <f t="shared" si="99"/>
        <v xml:space="preserve"> </v>
      </c>
      <c r="AL188" s="180" t="str">
        <f>IFERROR(VLOOKUP(AK188,'Matriz Calificación'!$C$54:$F$78,2,FALSE),"")</f>
        <v/>
      </c>
      <c r="AM188" s="181" t="str">
        <f>IFERROR(VLOOKUP(AL188,'Matriz Calificación'!$D$54:$I$78,4,FALSE)," ")</f>
        <v xml:space="preserve"> </v>
      </c>
      <c r="AN188" s="289"/>
      <c r="AO188" s="289"/>
      <c r="AP188" s="292"/>
      <c r="AQ188" s="329"/>
      <c r="AR188" s="66"/>
      <c r="AS188" s="165"/>
      <c r="AT188" s="168"/>
      <c r="AU188" s="168"/>
      <c r="AV188" s="66"/>
      <c r="AW188" s="167"/>
      <c r="AX188" s="169"/>
      <c r="AY188" s="169"/>
      <c r="AZ188" s="259"/>
      <c r="BA188" s="250"/>
      <c r="BB188" s="169"/>
      <c r="BC188" s="250"/>
    </row>
    <row r="189" spans="2:55" s="170" customFormat="1" ht="21" hidden="1" customHeight="1" x14ac:dyDescent="0.25">
      <c r="B189" s="264"/>
      <c r="C189" s="267"/>
      <c r="D189" s="258"/>
      <c r="E189" s="259"/>
      <c r="F189" s="255"/>
      <c r="G189" s="258"/>
      <c r="H189" s="250"/>
      <c r="I189" s="252"/>
      <c r="J189" s="254"/>
      <c r="K189" s="182"/>
      <c r="L189" s="261"/>
      <c r="M189" s="262"/>
      <c r="N189" s="261"/>
      <c r="O189" s="256"/>
      <c r="P189" s="292"/>
      <c r="Q189" s="261"/>
      <c r="R189" s="330"/>
      <c r="S189" s="330"/>
      <c r="T189" s="330"/>
      <c r="U189" s="328"/>
      <c r="V189" s="292"/>
      <c r="W189" s="149"/>
      <c r="X189" s="166"/>
      <c r="Y189" s="175" t="str">
        <f>IF(X189=Controles!$D$5,Controles!$E$5,IF(X189=Controles!$D$6,Controles!$E$6,IF(X189=Controles!$D$7,Controles!$E$7," ")))</f>
        <v xml:space="preserve"> </v>
      </c>
      <c r="Z189" s="166"/>
      <c r="AA189" s="65" t="str">
        <f>IF(Z189=Controles!$D$8,Controles!$E$8,IF(Z189=Controles!$D$9,Controles!$E$9," "))</f>
        <v xml:space="preserve"> </v>
      </c>
      <c r="AB189" s="65" t="str">
        <f t="shared" si="74"/>
        <v/>
      </c>
      <c r="AC189" s="166"/>
      <c r="AD189" s="166"/>
      <c r="AE189" s="166"/>
      <c r="AF189" s="97" t="str">
        <f>+IF(X189=Controles!$D$5,Controles!$N$5,IF(X189=Controles!$D$6,Controles!$N$6,IF(X189=Controles!$D$7,Controles!$N$7," ")))</f>
        <v xml:space="preserve"> </v>
      </c>
      <c r="AG189" s="138" t="str">
        <f>IFERROR(IF(AND(AF188=Controles!$N$5,AF189=Controles!$N$5),(AG188-(+AG188*AB189)),IF(AND(AF188=Controles!$N$7,AF189=Controles!$N$5),(AG187-(+AG187*AB189)),IF(AF189=Controles!$N$7,AG188,""))),"")</f>
        <v/>
      </c>
      <c r="AH189" s="138" t="str">
        <f>IFERROR(IF(AND(AF188=Controles!$N$7,AF189=Controles!$N$7),(AH188-(+AH188*AB189)),IF(AND(AF188=Controles!$N$5,AF189=Controles!$N$7),(AH187-(+AH187*AB189)),IF(AF189=Controles!$N$5,AH188,""))),"")</f>
        <v/>
      </c>
      <c r="AI189" s="178" t="str">
        <f t="shared" si="97"/>
        <v/>
      </c>
      <c r="AJ189" s="178" t="str">
        <f t="shared" si="98"/>
        <v/>
      </c>
      <c r="AK189" s="179" t="str">
        <f t="shared" si="99"/>
        <v xml:space="preserve"> </v>
      </c>
      <c r="AL189" s="180" t="str">
        <f>IFERROR(VLOOKUP(AK189,'Matriz Calificación'!$C$54:$F$78,2,FALSE),"")</f>
        <v/>
      </c>
      <c r="AM189" s="181" t="str">
        <f>IFERROR(VLOOKUP(AL189,'Matriz Calificación'!$D$54:$I$78,4,FALSE)," ")</f>
        <v xml:space="preserve"> </v>
      </c>
      <c r="AN189" s="289"/>
      <c r="AO189" s="289"/>
      <c r="AP189" s="292"/>
      <c r="AQ189" s="329"/>
      <c r="AR189" s="66"/>
      <c r="AS189" s="165"/>
      <c r="AT189" s="168"/>
      <c r="AU189" s="168"/>
      <c r="AV189" s="66"/>
      <c r="AW189" s="167"/>
      <c r="AX189" s="169"/>
      <c r="AY189" s="169"/>
      <c r="AZ189" s="259"/>
      <c r="BA189" s="250"/>
      <c r="BB189" s="169"/>
      <c r="BC189" s="250"/>
    </row>
    <row r="190" spans="2:55" s="170" customFormat="1" ht="21" hidden="1" customHeight="1" x14ac:dyDescent="0.25">
      <c r="B190" s="265"/>
      <c r="C190" s="268"/>
      <c r="D190" s="258"/>
      <c r="E190" s="259"/>
      <c r="F190" s="255"/>
      <c r="G190" s="258"/>
      <c r="H190" s="250"/>
      <c r="I190" s="253"/>
      <c r="J190" s="254"/>
      <c r="K190" s="182"/>
      <c r="L190" s="261"/>
      <c r="M190" s="262"/>
      <c r="N190" s="261"/>
      <c r="O190" s="257"/>
      <c r="P190" s="292"/>
      <c r="Q190" s="261"/>
      <c r="R190" s="330"/>
      <c r="S190" s="330"/>
      <c r="T190" s="330"/>
      <c r="U190" s="328"/>
      <c r="V190" s="292"/>
      <c r="W190" s="149"/>
      <c r="X190" s="166"/>
      <c r="Y190" s="175" t="str">
        <f>IF(X190=Controles!$D$5,Controles!$E$5,IF(X190=Controles!$D$6,Controles!$E$6,IF(X190=Controles!$D$7,Controles!$E$7," ")))</f>
        <v xml:space="preserve"> </v>
      </c>
      <c r="Z190" s="166"/>
      <c r="AA190" s="65" t="str">
        <f>IF(Z190=Controles!$D$8,Controles!$E$8,IF(Z190=Controles!$D$9,Controles!$E$9," "))</f>
        <v xml:space="preserve"> </v>
      </c>
      <c r="AB190" s="65" t="str">
        <f t="shared" si="74"/>
        <v/>
      </c>
      <c r="AC190" s="166"/>
      <c r="AD190" s="166"/>
      <c r="AE190" s="166"/>
      <c r="AF190" s="97" t="str">
        <f>+IF(X190=Controles!$D$5,Controles!$N$5,IF(X190=Controles!$D$6,Controles!$N$6,IF(X190=Controles!$D$7,Controles!$N$7," ")))</f>
        <v xml:space="preserve"> </v>
      </c>
      <c r="AG190" s="138" t="str">
        <f>IFERROR(IF(AND(AF189=Controles!$N$5,AF190=Controles!$N$5),(AG189-(+AG189*AB190)),IF(AND(AF189=Controles!$N$7,AF190=Controles!$N$5),(AG188-(+AG188*AB190)),IF(AF190=Controles!$N$7,AG189,""))),"")</f>
        <v/>
      </c>
      <c r="AH190" s="138" t="str">
        <f>IFERROR(IF(AND(AF189=Controles!$N$7,AF190=Controles!$N$7),(AH189-(+AH189*AB190)),IF(AND(AF189=Controles!$N$5,AF190=Controles!$N$7),(AH188-(+AH188*AB190)),IF(AF190=Controles!$N$5,AH189,""))),"")</f>
        <v/>
      </c>
      <c r="AI190" s="178" t="str">
        <f t="shared" si="97"/>
        <v/>
      </c>
      <c r="AJ190" s="178" t="str">
        <f t="shared" si="98"/>
        <v/>
      </c>
      <c r="AK190" s="179" t="str">
        <f t="shared" si="99"/>
        <v xml:space="preserve"> </v>
      </c>
      <c r="AL190" s="180" t="str">
        <f>IFERROR(VLOOKUP(AK190,'Matriz Calificación'!$C$54:$F$78,2,FALSE),"")</f>
        <v/>
      </c>
      <c r="AM190" s="181" t="str">
        <f>IFERROR(VLOOKUP(AL190,'Matriz Calificación'!$D$54:$I$78,4,FALSE)," ")</f>
        <v xml:space="preserve"> </v>
      </c>
      <c r="AN190" s="290"/>
      <c r="AO190" s="290"/>
      <c r="AP190" s="292"/>
      <c r="AQ190" s="329"/>
      <c r="AR190" s="66"/>
      <c r="AS190" s="165"/>
      <c r="AT190" s="67"/>
      <c r="AU190" s="67"/>
      <c r="AV190" s="66"/>
      <c r="AW190" s="167"/>
      <c r="AX190" s="169"/>
      <c r="AY190" s="169"/>
      <c r="AZ190" s="259"/>
      <c r="BA190" s="250"/>
      <c r="BB190" s="169"/>
      <c r="BC190" s="250"/>
    </row>
    <row r="191" spans="2:55" s="170" customFormat="1" ht="21" hidden="1" customHeight="1" x14ac:dyDescent="0.25">
      <c r="B191" s="263"/>
      <c r="C191" s="266" t="str">
        <f>+IFERROR(VLOOKUP(B191,INF!$A$2:$B$90,2,FALSE)," ")</f>
        <v xml:space="preserve"> </v>
      </c>
      <c r="D191" s="258"/>
      <c r="E191" s="259"/>
      <c r="F191" s="260"/>
      <c r="G191" s="258"/>
      <c r="H191" s="250"/>
      <c r="I191" s="251"/>
      <c r="J191" s="254" t="str">
        <f t="shared" ref="J191" si="100">IF(G191&lt;&gt;"",CONCATENATE("Posibilidad de ",G191," por"," ",H191," debido a"," ",I191),"")</f>
        <v/>
      </c>
      <c r="K191" s="182"/>
      <c r="L191" s="261"/>
      <c r="M191" s="262"/>
      <c r="N191" s="261"/>
      <c r="O191" s="256"/>
      <c r="P191" s="292" t="str">
        <f>IF(O191="","",IF(O191&lt;=2,Probabilidad!$B$8,IF(O191&lt;=11.999,Probabilidad!$B$7,IF(O191&lt;=48,Probabilidad!$B$6,IF(O191&lt;=239.999,Probabilidad!$B$5,IF(O191&gt;=240,Probabilidad!$B$4,""))))))</f>
        <v/>
      </c>
      <c r="Q191" s="261"/>
      <c r="R191" s="330" t="str">
        <f>IFERROR(VLOOKUP(P191,Probabilidad!$B$4:$C$8,2,FALSE),"")</f>
        <v/>
      </c>
      <c r="S191" s="330" t="str">
        <f>IFERROR(VLOOKUP(Q191,Impacto!$B$4:$C$16,2,FALSE),"")</f>
        <v/>
      </c>
      <c r="T191" s="330" t="str">
        <f t="shared" ref="T191" si="101">IFERROR(VALUE((R191&amp;""&amp;S191))," ")</f>
        <v xml:space="preserve"> </v>
      </c>
      <c r="U191" s="328" t="str">
        <f>IFERROR(VLOOKUP(T191,'Matriz Calificación'!$C$54:$D$78,2,FALSE)," ")</f>
        <v xml:space="preserve"> </v>
      </c>
      <c r="V191" s="292" t="str">
        <f>IFERROR(VLOOKUP(T191,'Matriz Calificación'!$C$54:$F$78,3,FALSE)," ")</f>
        <v xml:space="preserve"> </v>
      </c>
      <c r="W191" s="149"/>
      <c r="X191" s="166"/>
      <c r="Y191" s="175" t="str">
        <f>IF(X191=Controles!$D$5,Controles!$E$5,IF(X191=Controles!$D$6,Controles!$E$6,IF(X191=Controles!$D$7,Controles!$E$7," ")))</f>
        <v xml:space="preserve"> </v>
      </c>
      <c r="Z191" s="166"/>
      <c r="AA191" s="65" t="str">
        <f>IF(Z191=Controles!$D$8,Controles!$E$8,IF(Z191=Controles!$D$9,Controles!$E$9," "))</f>
        <v xml:space="preserve"> </v>
      </c>
      <c r="AB191" s="65" t="str">
        <f t="shared" si="74"/>
        <v/>
      </c>
      <c r="AC191" s="166"/>
      <c r="AD191" s="166"/>
      <c r="AE191" s="166"/>
      <c r="AF191" s="97" t="str">
        <f>+IF(X191=Controles!$D$5,Controles!$N$5,IF(X191=Controles!$D$6,Controles!$N$6,IF(X191=Controles!$D$7,Controles!$N$7," ")))</f>
        <v xml:space="preserve"> </v>
      </c>
      <c r="AG191" s="138" t="str">
        <f>IFERROR(IF(AF191=Controles!$N$5,(($R$191-($R$191*AB191))),IF(AF191=Controles!$N$7,$R$191,""))," ")</f>
        <v/>
      </c>
      <c r="AH191" s="138" t="str">
        <f>IFERROR(IF(AF191=Controles!$N$7,(($S$191-($S$191*AB191))),IF(AF191=Controles!$N$5,$S$191,""))," ")</f>
        <v/>
      </c>
      <c r="AI191" s="178" t="str">
        <f>IFERROR(IF(AG191="","",IF(AG191&lt;=20,"20",IF(AG191&lt;=40,"40",IF(AG191&lt;=60,"60",IF(AG191&lt;=80,"80","100"))))),"")</f>
        <v/>
      </c>
      <c r="AJ191" s="178" t="str">
        <f>IFERROR(IF(AH191="","",IF(AH191&lt;=20,"20",IF(AH191&lt;=40,"40",IF(AH191&lt;=60,"60",IF(AH191&lt;=80,"80","100"))))),"")</f>
        <v/>
      </c>
      <c r="AK191" s="179" t="str">
        <f>IFERROR(VALUE((AI191&amp;""&amp;AJ191))," ")</f>
        <v xml:space="preserve"> </v>
      </c>
      <c r="AL191" s="180" t="str">
        <f>IFERROR(VLOOKUP(AK191,'Matriz Calificación'!$C$54:$F$78,2,FALSE),"")</f>
        <v/>
      </c>
      <c r="AM191" s="181" t="str">
        <f>IFERROR(VLOOKUP(AL191,'Matriz Calificación'!$D$54:$I$78,4,FALSE)," ")</f>
        <v xml:space="preserve"> </v>
      </c>
      <c r="AN191" s="288" t="e" cm="1" vm="1">
        <f t="array" aca="1" ref="AN191" ca="1">INDEX(AK191:AK199,COUNT(AK191:AK199))</f>
        <v>#VALUE!</v>
      </c>
      <c r="AO191" s="288" t="str">
        <f ca="1">IFERROR(VLOOKUP(AN191,'Matriz Calificación'!$C$54:$F$78,2,FALSE),"")</f>
        <v/>
      </c>
      <c r="AP191" s="292" t="str">
        <f ca="1">IFERROR(VLOOKUP(AO191,'Matriz Calificación'!$D$54:$I$78,4,FALSE)," ")</f>
        <v xml:space="preserve"> </v>
      </c>
      <c r="AQ191" s="329" t="str">
        <f ca="1">IFERROR(VLOOKUP(AO191,'Matriz Calificación'!$D$54:$I$78,5,FALSE)," ")</f>
        <v xml:space="preserve"> </v>
      </c>
      <c r="AR191" s="66"/>
      <c r="AS191" s="167"/>
      <c r="AT191" s="167"/>
      <c r="AU191" s="167"/>
      <c r="AV191" s="66"/>
      <c r="AW191" s="167"/>
      <c r="AX191" s="169"/>
      <c r="AY191" s="169"/>
      <c r="AZ191" s="259"/>
      <c r="BA191" s="250"/>
      <c r="BB191" s="169"/>
      <c r="BC191" s="250"/>
    </row>
    <row r="192" spans="2:55" s="170" customFormat="1" ht="21" hidden="1" customHeight="1" x14ac:dyDescent="0.25">
      <c r="B192" s="264"/>
      <c r="C192" s="267"/>
      <c r="D192" s="258"/>
      <c r="E192" s="259"/>
      <c r="F192" s="255"/>
      <c r="G192" s="258"/>
      <c r="H192" s="250"/>
      <c r="I192" s="252"/>
      <c r="J192" s="254"/>
      <c r="K192" s="182"/>
      <c r="L192" s="261"/>
      <c r="M192" s="262"/>
      <c r="N192" s="261"/>
      <c r="O192" s="256"/>
      <c r="P192" s="292"/>
      <c r="Q192" s="261"/>
      <c r="R192" s="330"/>
      <c r="S192" s="330"/>
      <c r="T192" s="330"/>
      <c r="U192" s="328"/>
      <c r="V192" s="292"/>
      <c r="W192" s="149"/>
      <c r="X192" s="166"/>
      <c r="Y192" s="175" t="str">
        <f>IF(X192=Controles!$D$5,Controles!$E$5,IF(X192=Controles!$D$6,Controles!$E$6,IF(X192=Controles!$D$7,Controles!$E$7," ")))</f>
        <v xml:space="preserve"> </v>
      </c>
      <c r="Z192" s="166"/>
      <c r="AA192" s="65" t="str">
        <f>IF(Z192=Controles!$D$8,Controles!$E$8,IF(Z192=Controles!$D$9,Controles!$E$9," "))</f>
        <v xml:space="preserve"> </v>
      </c>
      <c r="AB192" s="65" t="str">
        <f t="shared" si="74"/>
        <v/>
      </c>
      <c r="AC192" s="166"/>
      <c r="AD192" s="166"/>
      <c r="AE192" s="166"/>
      <c r="AF192" s="97" t="str">
        <f>+IF(X192=Controles!$D$5,Controles!$N$5,IF(X192=Controles!$D$6,Controles!$N$6,IF(X192=Controles!$D$7,Controles!$N$7," ")))</f>
        <v xml:space="preserve"> </v>
      </c>
      <c r="AG192" s="138" t="str">
        <f>IFERROR(IF(AND(AF191=Controles!$N$5,AF192=Controles!$N$5),(AG191-(+AG191*AB192)),IF(AF192=Controles!$N$5,(R191-(+R191*AB192)),IF(AF192=Controles!$N$7,AG191,""))),"")</f>
        <v/>
      </c>
      <c r="AH192" s="138" t="str">
        <f>IFERROR(IF(AND(AF191=Controles!$N$7,AF192=Controles!$N$7),(AH191-(+AH191*AB192)),IF(AF192=Controles!$N$7,($S$191-(+$S$191*AB192)),IF(AF192=Controles!$N$5,AH191,""))),"")</f>
        <v/>
      </c>
      <c r="AI192" s="178" t="str">
        <f t="shared" ref="AI192:AI199" si="102">IFERROR(IF(AG192="","",IF(AG192&lt;=20,"20",IF(AG192&lt;=40,"40",IF(AG192&lt;=60,"60",IF(AG192&lt;=80,"80","100"))))),"")</f>
        <v/>
      </c>
      <c r="AJ192" s="178" t="str">
        <f t="shared" ref="AJ192:AJ199" si="103">IFERROR(IF(AH192="","",IF(AH192&lt;=20,"20",IF(AH192&lt;=40,"40",IF(AH192&lt;=60,"60",IF(AH192&lt;=80,"80","100"))))),"")</f>
        <v/>
      </c>
      <c r="AK192" s="179" t="str">
        <f t="shared" ref="AK192:AK199" si="104">IFERROR(VALUE((AI192&amp;""&amp;AJ192))," ")</f>
        <v xml:space="preserve"> </v>
      </c>
      <c r="AL192" s="180" t="str">
        <f>IFERROR(VLOOKUP(AK192,'Matriz Calificación'!$C$54:$F$78,2,FALSE),"")</f>
        <v/>
      </c>
      <c r="AM192" s="181" t="str">
        <f>IFERROR(VLOOKUP(AL192,'Matriz Calificación'!$D$54:$I$78,4,FALSE)," ")</f>
        <v xml:space="preserve"> </v>
      </c>
      <c r="AN192" s="289"/>
      <c r="AO192" s="289"/>
      <c r="AP192" s="292"/>
      <c r="AQ192" s="329"/>
      <c r="AR192" s="66"/>
      <c r="AS192" s="167"/>
      <c r="AT192" s="167"/>
      <c r="AU192" s="167"/>
      <c r="AV192" s="66"/>
      <c r="AW192" s="167"/>
      <c r="AX192" s="169"/>
      <c r="AY192" s="169"/>
      <c r="AZ192" s="259"/>
      <c r="BA192" s="250"/>
      <c r="BB192" s="169"/>
      <c r="BC192" s="250"/>
    </row>
    <row r="193" spans="2:55" s="170" customFormat="1" ht="21" hidden="1" customHeight="1" x14ac:dyDescent="0.25">
      <c r="B193" s="264"/>
      <c r="C193" s="267"/>
      <c r="D193" s="258"/>
      <c r="E193" s="259"/>
      <c r="F193" s="255"/>
      <c r="G193" s="258"/>
      <c r="H193" s="250"/>
      <c r="I193" s="252"/>
      <c r="J193" s="254"/>
      <c r="K193" s="182"/>
      <c r="L193" s="261"/>
      <c r="M193" s="262"/>
      <c r="N193" s="261"/>
      <c r="O193" s="256"/>
      <c r="P193" s="292"/>
      <c r="Q193" s="261"/>
      <c r="R193" s="330"/>
      <c r="S193" s="330"/>
      <c r="T193" s="330"/>
      <c r="U193" s="328"/>
      <c r="V193" s="292"/>
      <c r="W193" s="149"/>
      <c r="X193" s="166"/>
      <c r="Y193" s="175" t="str">
        <f>IF(X193=Controles!$D$5,Controles!$E$5,IF(X193=Controles!$D$6,Controles!$E$6,IF(X193=Controles!$D$7,Controles!$E$7," ")))</f>
        <v xml:space="preserve"> </v>
      </c>
      <c r="Z193" s="166"/>
      <c r="AA193" s="65" t="str">
        <f>IF(Z193=Controles!$D$8,Controles!$E$8,IF(Z193=Controles!$D$9,Controles!$E$9," "))</f>
        <v xml:space="preserve"> </v>
      </c>
      <c r="AB193" s="65" t="str">
        <f t="shared" si="74"/>
        <v/>
      </c>
      <c r="AC193" s="166"/>
      <c r="AD193" s="166"/>
      <c r="AE193" s="166"/>
      <c r="AF193" s="97" t="str">
        <f>+IF(X193=Controles!$D$5,Controles!$N$5,IF(X193=Controles!$D$6,Controles!$N$6,IF(X193=Controles!$D$7,Controles!$N$7," ")))</f>
        <v xml:space="preserve"> </v>
      </c>
      <c r="AG193" s="138" t="str">
        <f>IFERROR(IF(AND(AF192=Controles!$N$5,AF193=Controles!$N$5),(AG192-(+AG192*AB193)),IF(AND(AF192=Controles!$N$7,AF193=Controles!$N$5),(AG191-(+AG191*AB193)),IF(AF193=Controles!$N$7,AG192,""))),"")</f>
        <v/>
      </c>
      <c r="AH193" s="138" t="str">
        <f>IFERROR(IF(AND(AF192=Controles!$N$7,AF193=Controles!$N$7),(AH192-(+AH192*AB193)),IF(AND(AF192=Controles!$N$5,AF193=Controles!$N$7),(AH191-(+AH191*AB193)),IF(AF193=Controles!$N$5,AH192,""))),"")</f>
        <v/>
      </c>
      <c r="AI193" s="178" t="str">
        <f t="shared" si="102"/>
        <v/>
      </c>
      <c r="AJ193" s="178" t="str">
        <f t="shared" si="103"/>
        <v/>
      </c>
      <c r="AK193" s="179" t="str">
        <f t="shared" si="104"/>
        <v xml:space="preserve"> </v>
      </c>
      <c r="AL193" s="180" t="str">
        <f>IFERROR(VLOOKUP(AK193,'Matriz Calificación'!$C$54:$F$78,2,FALSE),"")</f>
        <v/>
      </c>
      <c r="AM193" s="181" t="str">
        <f>IFERROR(VLOOKUP(AL193,'Matriz Calificación'!$D$54:$I$78,4,FALSE)," ")</f>
        <v xml:space="preserve"> </v>
      </c>
      <c r="AN193" s="289"/>
      <c r="AO193" s="289"/>
      <c r="AP193" s="292"/>
      <c r="AQ193" s="329"/>
      <c r="AR193" s="66"/>
      <c r="AS193" s="167"/>
      <c r="AT193" s="167"/>
      <c r="AU193" s="167"/>
      <c r="AV193" s="66"/>
      <c r="AW193" s="167"/>
      <c r="AX193" s="169"/>
      <c r="AY193" s="169"/>
      <c r="AZ193" s="259"/>
      <c r="BA193" s="250"/>
      <c r="BB193" s="169"/>
      <c r="BC193" s="250"/>
    </row>
    <row r="194" spans="2:55" s="170" customFormat="1" ht="21" hidden="1" customHeight="1" x14ac:dyDescent="0.25">
      <c r="B194" s="264"/>
      <c r="C194" s="267"/>
      <c r="D194" s="258"/>
      <c r="E194" s="259"/>
      <c r="F194" s="255"/>
      <c r="G194" s="258"/>
      <c r="H194" s="250"/>
      <c r="I194" s="252"/>
      <c r="J194" s="254"/>
      <c r="K194" s="182"/>
      <c r="L194" s="261"/>
      <c r="M194" s="262"/>
      <c r="N194" s="261"/>
      <c r="O194" s="256"/>
      <c r="P194" s="292"/>
      <c r="Q194" s="261"/>
      <c r="R194" s="330"/>
      <c r="S194" s="330"/>
      <c r="T194" s="330"/>
      <c r="U194" s="328"/>
      <c r="V194" s="292"/>
      <c r="W194" s="149"/>
      <c r="X194" s="166"/>
      <c r="Y194" s="175" t="str">
        <f>IF(X194=Controles!$D$5,Controles!$E$5,IF(X194=Controles!$D$6,Controles!$E$6,IF(X194=Controles!$D$7,Controles!$E$7," ")))</f>
        <v xml:space="preserve"> </v>
      </c>
      <c r="Z194" s="166"/>
      <c r="AA194" s="65" t="str">
        <f>IF(Z194=Controles!$D$8,Controles!$E$8,IF(Z194=Controles!$D$9,Controles!$E$9," "))</f>
        <v xml:space="preserve"> </v>
      </c>
      <c r="AB194" s="65" t="str">
        <f t="shared" si="74"/>
        <v/>
      </c>
      <c r="AC194" s="166"/>
      <c r="AD194" s="166"/>
      <c r="AE194" s="166"/>
      <c r="AF194" s="97" t="str">
        <f>+IF(X194=Controles!$D$5,Controles!$N$5,IF(X194=Controles!$D$6,Controles!$N$6,IF(X194=Controles!$D$7,Controles!$N$7," ")))</f>
        <v xml:space="preserve"> </v>
      </c>
      <c r="AG194" s="138" t="str">
        <f>IFERROR(IF(AND(AF193=Controles!$N$5,AF194=Controles!$N$5),(AG193-(+AG193*AB194)),IF(AND(AF193=Controles!$N$7,AF194=Controles!$N$5),(AG192-(+AG192*AB194)),IF(AF194=Controles!$N$7,AG193,""))),"")</f>
        <v/>
      </c>
      <c r="AH194" s="138" t="str">
        <f>IFERROR(IF(AND(AF193=Controles!$N$7,AF194=Controles!$N$7),(AH193-(+AH193*AB194)),IF(AND(AF193=Controles!$N$5,AF194=Controles!$N$7),(AH192-(+AH192*AB194)),IF(AF194=Controles!$N$5,AH193,""))),"")</f>
        <v/>
      </c>
      <c r="AI194" s="178" t="str">
        <f t="shared" si="102"/>
        <v/>
      </c>
      <c r="AJ194" s="178" t="str">
        <f t="shared" si="103"/>
        <v/>
      </c>
      <c r="AK194" s="179" t="str">
        <f t="shared" si="104"/>
        <v xml:space="preserve"> </v>
      </c>
      <c r="AL194" s="180" t="str">
        <f>IFERROR(VLOOKUP(AK194,'Matriz Calificación'!$C$54:$F$78,2,FALSE),"")</f>
        <v/>
      </c>
      <c r="AM194" s="181" t="str">
        <f>IFERROR(VLOOKUP(AL194,'Matriz Calificación'!$D$54:$I$78,4,FALSE)," ")</f>
        <v xml:space="preserve"> </v>
      </c>
      <c r="AN194" s="289"/>
      <c r="AO194" s="289"/>
      <c r="AP194" s="292"/>
      <c r="AQ194" s="329"/>
      <c r="AR194" s="66"/>
      <c r="AS194" s="167"/>
      <c r="AT194" s="167"/>
      <c r="AU194" s="167"/>
      <c r="AV194" s="66"/>
      <c r="AW194" s="167"/>
      <c r="AX194" s="169"/>
      <c r="AY194" s="169"/>
      <c r="AZ194" s="259"/>
      <c r="BA194" s="250"/>
      <c r="BB194" s="169"/>
      <c r="BC194" s="250"/>
    </row>
    <row r="195" spans="2:55" s="170" customFormat="1" ht="21" hidden="1" customHeight="1" x14ac:dyDescent="0.25">
      <c r="B195" s="264"/>
      <c r="C195" s="267"/>
      <c r="D195" s="258"/>
      <c r="E195" s="259"/>
      <c r="F195" s="255"/>
      <c r="G195" s="258"/>
      <c r="H195" s="250"/>
      <c r="I195" s="252"/>
      <c r="J195" s="254"/>
      <c r="K195" s="182"/>
      <c r="L195" s="261"/>
      <c r="M195" s="262"/>
      <c r="N195" s="261"/>
      <c r="O195" s="256"/>
      <c r="P195" s="292"/>
      <c r="Q195" s="261"/>
      <c r="R195" s="330"/>
      <c r="S195" s="330"/>
      <c r="T195" s="330"/>
      <c r="U195" s="328"/>
      <c r="V195" s="292"/>
      <c r="W195" s="149"/>
      <c r="X195" s="166"/>
      <c r="Y195" s="175" t="str">
        <f>IF(X195=Controles!$D$5,Controles!$E$5,IF(X195=Controles!$D$6,Controles!$E$6,IF(X195=Controles!$D$7,Controles!$E$7," ")))</f>
        <v xml:space="preserve"> </v>
      </c>
      <c r="Z195" s="166"/>
      <c r="AA195" s="65" t="str">
        <f>IF(Z195=Controles!$D$8,Controles!$E$8,IF(Z195=Controles!$D$9,Controles!$E$9," "))</f>
        <v xml:space="preserve"> </v>
      </c>
      <c r="AB195" s="65" t="str">
        <f t="shared" si="74"/>
        <v/>
      </c>
      <c r="AC195" s="166"/>
      <c r="AD195" s="166"/>
      <c r="AE195" s="166"/>
      <c r="AF195" s="97" t="str">
        <f>+IF(X195=Controles!$D$5,Controles!$N$5,IF(X195=Controles!$D$6,Controles!$N$6,IF(X195=Controles!$D$7,Controles!$N$7," ")))</f>
        <v xml:space="preserve"> </v>
      </c>
      <c r="AG195" s="138" t="str">
        <f>IFERROR(IF(AND(AF194=Controles!$N$5,AF195=Controles!$N$5),(AG194-(+AG194*AB195)),IF(AND(AF194=Controles!$N$7,AF195=Controles!$N$5),(AG193-(+AG193*AB195)),IF(AF195=Controles!$N$7,AG194,""))),"")</f>
        <v/>
      </c>
      <c r="AH195" s="138" t="str">
        <f>IFERROR(IF(AND(AF194=Controles!$N$7,AF195=Controles!$N$7),(AH194-(+AH194*AB195)),IF(AND(AF194=Controles!$N$5,AF195=Controles!$N$7),(AH193-(+AH193*AB195)),IF(AF195=Controles!$N$5,AH194,""))),"")</f>
        <v/>
      </c>
      <c r="AI195" s="178" t="str">
        <f t="shared" si="102"/>
        <v/>
      </c>
      <c r="AJ195" s="178" t="str">
        <f t="shared" si="103"/>
        <v/>
      </c>
      <c r="AK195" s="179" t="str">
        <f t="shared" si="104"/>
        <v xml:space="preserve"> </v>
      </c>
      <c r="AL195" s="180" t="str">
        <f>IFERROR(VLOOKUP(AK195,'Matriz Calificación'!$C$54:$F$78,2,FALSE),"")</f>
        <v/>
      </c>
      <c r="AM195" s="181" t="str">
        <f>IFERROR(VLOOKUP(AL195,'Matriz Calificación'!$D$54:$I$78,4,FALSE)," ")</f>
        <v xml:space="preserve"> </v>
      </c>
      <c r="AN195" s="289"/>
      <c r="AO195" s="289"/>
      <c r="AP195" s="292"/>
      <c r="AQ195" s="329"/>
      <c r="AR195" s="66"/>
      <c r="AS195" s="167"/>
      <c r="AT195" s="167"/>
      <c r="AU195" s="167"/>
      <c r="AV195" s="66"/>
      <c r="AW195" s="167"/>
      <c r="AX195" s="169"/>
      <c r="AY195" s="169"/>
      <c r="AZ195" s="259"/>
      <c r="BA195" s="250"/>
      <c r="BB195" s="169"/>
      <c r="BC195" s="250"/>
    </row>
    <row r="196" spans="2:55" s="170" customFormat="1" ht="21" hidden="1" customHeight="1" x14ac:dyDescent="0.25">
      <c r="B196" s="264"/>
      <c r="C196" s="267"/>
      <c r="D196" s="258"/>
      <c r="E196" s="259"/>
      <c r="F196" s="255"/>
      <c r="G196" s="258"/>
      <c r="H196" s="250"/>
      <c r="I196" s="252"/>
      <c r="J196" s="254"/>
      <c r="K196" s="182"/>
      <c r="L196" s="261"/>
      <c r="M196" s="262"/>
      <c r="N196" s="261"/>
      <c r="O196" s="256"/>
      <c r="P196" s="292"/>
      <c r="Q196" s="261"/>
      <c r="R196" s="330"/>
      <c r="S196" s="330"/>
      <c r="T196" s="330"/>
      <c r="U196" s="328"/>
      <c r="V196" s="292"/>
      <c r="W196" s="149"/>
      <c r="X196" s="166"/>
      <c r="Y196" s="175" t="str">
        <f>IF(X196=Controles!$D$5,Controles!$E$5,IF(X196=Controles!$D$6,Controles!$E$6,IF(X196=Controles!$D$7,Controles!$E$7," ")))</f>
        <v xml:space="preserve"> </v>
      </c>
      <c r="Z196" s="166"/>
      <c r="AA196" s="65" t="str">
        <f>IF(Z196=Controles!$D$8,Controles!$E$8,IF(Z196=Controles!$D$9,Controles!$E$9," "))</f>
        <v xml:space="preserve"> </v>
      </c>
      <c r="AB196" s="65" t="str">
        <f t="shared" si="74"/>
        <v/>
      </c>
      <c r="AC196" s="166"/>
      <c r="AD196" s="166"/>
      <c r="AE196" s="166"/>
      <c r="AF196" s="97" t="str">
        <f>+IF(X196=Controles!$D$5,Controles!$N$5,IF(X196=Controles!$D$6,Controles!$N$6,IF(X196=Controles!$D$7,Controles!$N$7," ")))</f>
        <v xml:space="preserve"> </v>
      </c>
      <c r="AG196" s="138" t="str">
        <f>IFERROR(IF(AND(AF195=Controles!$N$5,AF196=Controles!$N$5),(AG195-(+AG195*AB196)),IF(AND(AF195=Controles!$N$7,AF196=Controles!$N$5),(AG194-(+AG194*AB196)),IF(AF196=Controles!$N$7,AG195,""))),"")</f>
        <v/>
      </c>
      <c r="AH196" s="138" t="str">
        <f>IFERROR(IF(AND(AF195=Controles!$N$7,AF196=Controles!$N$7),(AH195-(+AH195*AB196)),IF(AND(AF195=Controles!$N$5,AF196=Controles!$N$7),(AH194-(+AH194*AB196)),IF(AF196=Controles!$N$5,AH195,""))),"")</f>
        <v/>
      </c>
      <c r="AI196" s="178" t="str">
        <f t="shared" si="102"/>
        <v/>
      </c>
      <c r="AJ196" s="178" t="str">
        <f t="shared" si="103"/>
        <v/>
      </c>
      <c r="AK196" s="179" t="str">
        <f t="shared" si="104"/>
        <v xml:space="preserve"> </v>
      </c>
      <c r="AL196" s="180" t="str">
        <f>IFERROR(VLOOKUP(AK196,'Matriz Calificación'!$C$54:$F$78,2,FALSE),"")</f>
        <v/>
      </c>
      <c r="AM196" s="181" t="str">
        <f>IFERROR(VLOOKUP(AL196,'Matriz Calificación'!$D$54:$I$78,4,FALSE)," ")</f>
        <v xml:space="preserve"> </v>
      </c>
      <c r="AN196" s="289"/>
      <c r="AO196" s="289"/>
      <c r="AP196" s="292"/>
      <c r="AQ196" s="329"/>
      <c r="AR196" s="66"/>
      <c r="AS196" s="167"/>
      <c r="AT196" s="167"/>
      <c r="AU196" s="167"/>
      <c r="AV196" s="66"/>
      <c r="AW196" s="167"/>
      <c r="AX196" s="169"/>
      <c r="AY196" s="169"/>
      <c r="AZ196" s="259"/>
      <c r="BA196" s="250"/>
      <c r="BB196" s="169"/>
      <c r="BC196" s="250"/>
    </row>
    <row r="197" spans="2:55" s="170" customFormat="1" ht="21" hidden="1" customHeight="1" x14ac:dyDescent="0.25">
      <c r="B197" s="264"/>
      <c r="C197" s="267"/>
      <c r="D197" s="258"/>
      <c r="E197" s="259"/>
      <c r="F197" s="255"/>
      <c r="G197" s="258"/>
      <c r="H197" s="250"/>
      <c r="I197" s="252"/>
      <c r="J197" s="254"/>
      <c r="K197" s="182"/>
      <c r="L197" s="261"/>
      <c r="M197" s="262"/>
      <c r="N197" s="261"/>
      <c r="O197" s="256"/>
      <c r="P197" s="292"/>
      <c r="Q197" s="261"/>
      <c r="R197" s="330"/>
      <c r="S197" s="330"/>
      <c r="T197" s="330"/>
      <c r="U197" s="328"/>
      <c r="V197" s="292"/>
      <c r="W197" s="149"/>
      <c r="X197" s="166"/>
      <c r="Y197" s="175" t="str">
        <f>IF(X197=Controles!$D$5,Controles!$E$5,IF(X197=Controles!$D$6,Controles!$E$6,IF(X197=Controles!$D$7,Controles!$E$7," ")))</f>
        <v xml:space="preserve"> </v>
      </c>
      <c r="Z197" s="166"/>
      <c r="AA197" s="65" t="str">
        <f>IF(Z197=Controles!$D$8,Controles!$E$8,IF(Z197=Controles!$D$9,Controles!$E$9," "))</f>
        <v xml:space="preserve"> </v>
      </c>
      <c r="AB197" s="65" t="str">
        <f t="shared" si="74"/>
        <v/>
      </c>
      <c r="AC197" s="166"/>
      <c r="AD197" s="166"/>
      <c r="AE197" s="166"/>
      <c r="AF197" s="97" t="str">
        <f>+IF(X197=Controles!$D$5,Controles!$N$5,IF(X197=Controles!$D$6,Controles!$N$6,IF(X197=Controles!$D$7,Controles!$N$7," ")))</f>
        <v xml:space="preserve"> </v>
      </c>
      <c r="AG197" s="138" t="str">
        <f>IFERROR(IF(AND(AF196=Controles!$N$5,AF197=Controles!$N$5),(AG196-(+AG196*AB197)),IF(AND(AF196=Controles!$N$7,AF197=Controles!$N$5),(AG195-(+AG195*AB197)),IF(AF197=Controles!$N$7,AG196,""))),"")</f>
        <v/>
      </c>
      <c r="AH197" s="138" t="str">
        <f>IFERROR(IF(AND(AF196=Controles!$N$7,AF197=Controles!$N$7),(AH196-(+AH196*AB197)),IF(AND(AF196=Controles!$N$5,AF197=Controles!$N$7),(AH195-(+AH195*AB197)),IF(AF197=Controles!$N$5,AH196,""))),"")</f>
        <v/>
      </c>
      <c r="AI197" s="178" t="str">
        <f t="shared" si="102"/>
        <v/>
      </c>
      <c r="AJ197" s="178" t="str">
        <f t="shared" si="103"/>
        <v/>
      </c>
      <c r="AK197" s="179" t="str">
        <f t="shared" si="104"/>
        <v xml:space="preserve"> </v>
      </c>
      <c r="AL197" s="180" t="str">
        <f>IFERROR(VLOOKUP(AK197,'Matriz Calificación'!$C$54:$F$78,2,FALSE),"")</f>
        <v/>
      </c>
      <c r="AM197" s="181" t="str">
        <f>IFERROR(VLOOKUP(AL197,'Matriz Calificación'!$D$54:$I$78,4,FALSE)," ")</f>
        <v xml:space="preserve"> </v>
      </c>
      <c r="AN197" s="289"/>
      <c r="AO197" s="289"/>
      <c r="AP197" s="292"/>
      <c r="AQ197" s="329"/>
      <c r="AR197" s="66"/>
      <c r="AS197" s="165"/>
      <c r="AT197" s="168"/>
      <c r="AU197" s="168"/>
      <c r="AV197" s="66"/>
      <c r="AW197" s="167"/>
      <c r="AX197" s="169"/>
      <c r="AY197" s="169"/>
      <c r="AZ197" s="259"/>
      <c r="BA197" s="250"/>
      <c r="BB197" s="169"/>
      <c r="BC197" s="250"/>
    </row>
    <row r="198" spans="2:55" s="170" customFormat="1" ht="21" hidden="1" customHeight="1" x14ac:dyDescent="0.25">
      <c r="B198" s="264"/>
      <c r="C198" s="267"/>
      <c r="D198" s="258"/>
      <c r="E198" s="259"/>
      <c r="F198" s="255"/>
      <c r="G198" s="258"/>
      <c r="H198" s="250"/>
      <c r="I198" s="252"/>
      <c r="J198" s="254"/>
      <c r="K198" s="182"/>
      <c r="L198" s="261"/>
      <c r="M198" s="262"/>
      <c r="N198" s="261"/>
      <c r="O198" s="256"/>
      <c r="P198" s="292"/>
      <c r="Q198" s="261"/>
      <c r="R198" s="330"/>
      <c r="S198" s="330"/>
      <c r="T198" s="330"/>
      <c r="U198" s="328"/>
      <c r="V198" s="292"/>
      <c r="W198" s="149"/>
      <c r="X198" s="166"/>
      <c r="Y198" s="175" t="str">
        <f>IF(X198=Controles!$D$5,Controles!$E$5,IF(X198=Controles!$D$6,Controles!$E$6,IF(X198=Controles!$D$7,Controles!$E$7," ")))</f>
        <v xml:space="preserve"> </v>
      </c>
      <c r="Z198" s="166"/>
      <c r="AA198" s="65" t="str">
        <f>IF(Z198=Controles!$D$8,Controles!$E$8,IF(Z198=Controles!$D$9,Controles!$E$9," "))</f>
        <v xml:space="preserve"> </v>
      </c>
      <c r="AB198" s="65" t="str">
        <f t="shared" si="74"/>
        <v/>
      </c>
      <c r="AC198" s="166"/>
      <c r="AD198" s="166"/>
      <c r="AE198" s="166"/>
      <c r="AF198" s="97" t="str">
        <f>+IF(X198=Controles!$D$5,Controles!$N$5,IF(X198=Controles!$D$6,Controles!$N$6,IF(X198=Controles!$D$7,Controles!$N$7," ")))</f>
        <v xml:space="preserve"> </v>
      </c>
      <c r="AG198" s="138" t="str">
        <f>IFERROR(IF(AND(AF197=Controles!$N$5,AF198=Controles!$N$5),(AG197-(+AG197*AB198)),IF(AND(AF197=Controles!$N$7,AF198=Controles!$N$5),(AG196-(+AG196*AB198)),IF(AF198=Controles!$N$7,AG197,""))),"")</f>
        <v/>
      </c>
      <c r="AH198" s="138" t="str">
        <f>IFERROR(IF(AND(AF197=Controles!$N$7,AF198=Controles!$N$7),(AH197-(+AH197*AB198)),IF(AND(AF197=Controles!$N$5,AF198=Controles!$N$7),(AH196-(+AH196*AB198)),IF(AF198=Controles!$N$5,AH197,""))),"")</f>
        <v/>
      </c>
      <c r="AI198" s="178" t="str">
        <f t="shared" si="102"/>
        <v/>
      </c>
      <c r="AJ198" s="178" t="str">
        <f t="shared" si="103"/>
        <v/>
      </c>
      <c r="AK198" s="179" t="str">
        <f t="shared" si="104"/>
        <v xml:space="preserve"> </v>
      </c>
      <c r="AL198" s="180" t="str">
        <f>IFERROR(VLOOKUP(AK198,'Matriz Calificación'!$C$54:$F$78,2,FALSE),"")</f>
        <v/>
      </c>
      <c r="AM198" s="181" t="str">
        <f>IFERROR(VLOOKUP(AL198,'Matriz Calificación'!$D$54:$I$78,4,FALSE)," ")</f>
        <v xml:space="preserve"> </v>
      </c>
      <c r="AN198" s="289"/>
      <c r="AO198" s="289"/>
      <c r="AP198" s="292"/>
      <c r="AQ198" s="329"/>
      <c r="AR198" s="66"/>
      <c r="AS198" s="165"/>
      <c r="AT198" s="168"/>
      <c r="AU198" s="168"/>
      <c r="AV198" s="66"/>
      <c r="AW198" s="167"/>
      <c r="AX198" s="169"/>
      <c r="AY198" s="169"/>
      <c r="AZ198" s="259"/>
      <c r="BA198" s="250"/>
      <c r="BB198" s="169"/>
      <c r="BC198" s="250"/>
    </row>
    <row r="199" spans="2:55" s="170" customFormat="1" ht="21" hidden="1" customHeight="1" x14ac:dyDescent="0.25">
      <c r="B199" s="265"/>
      <c r="C199" s="268"/>
      <c r="D199" s="258"/>
      <c r="E199" s="259"/>
      <c r="F199" s="255"/>
      <c r="G199" s="258"/>
      <c r="H199" s="250"/>
      <c r="I199" s="253"/>
      <c r="J199" s="254"/>
      <c r="K199" s="182"/>
      <c r="L199" s="261"/>
      <c r="M199" s="262"/>
      <c r="N199" s="261"/>
      <c r="O199" s="257"/>
      <c r="P199" s="292"/>
      <c r="Q199" s="261"/>
      <c r="R199" s="330"/>
      <c r="S199" s="330"/>
      <c r="T199" s="330"/>
      <c r="U199" s="328"/>
      <c r="V199" s="292"/>
      <c r="W199" s="149"/>
      <c r="X199" s="166"/>
      <c r="Y199" s="175" t="str">
        <f>IF(X199=Controles!$D$5,Controles!$E$5,IF(X199=Controles!$D$6,Controles!$E$6,IF(X199=Controles!$D$7,Controles!$E$7," ")))</f>
        <v xml:space="preserve"> </v>
      </c>
      <c r="Z199" s="166"/>
      <c r="AA199" s="65" t="str">
        <f>IF(Z199=Controles!$D$8,Controles!$E$8,IF(Z199=Controles!$D$9,Controles!$E$9," "))</f>
        <v xml:space="preserve"> </v>
      </c>
      <c r="AB199" s="65" t="str">
        <f t="shared" si="74"/>
        <v/>
      </c>
      <c r="AC199" s="166"/>
      <c r="AD199" s="166"/>
      <c r="AE199" s="166"/>
      <c r="AF199" s="97" t="str">
        <f>+IF(X199=Controles!$D$5,Controles!$N$5,IF(X199=Controles!$D$6,Controles!$N$6,IF(X199=Controles!$D$7,Controles!$N$7," ")))</f>
        <v xml:space="preserve"> </v>
      </c>
      <c r="AG199" s="138" t="str">
        <f>IFERROR(IF(AND(AF198=Controles!$N$5,AF199=Controles!$N$5),(AG198-(+AG198*AB199)),IF(AND(AF198=Controles!$N$7,AF199=Controles!$N$5),(AG197-(+AG197*AB199)),IF(AF199=Controles!$N$7,AG198,""))),"")</f>
        <v/>
      </c>
      <c r="AH199" s="138" t="str">
        <f>IFERROR(IF(AND(AF198=Controles!$N$7,AF199=Controles!$N$7),(AH198-(+AH198*AB199)),IF(AND(AF198=Controles!$N$5,AF199=Controles!$N$7),(AH197-(+AH197*AB199)),IF(AF199=Controles!$N$5,AH198,""))),"")</f>
        <v/>
      </c>
      <c r="AI199" s="178" t="str">
        <f t="shared" si="102"/>
        <v/>
      </c>
      <c r="AJ199" s="178" t="str">
        <f t="shared" si="103"/>
        <v/>
      </c>
      <c r="AK199" s="179" t="str">
        <f t="shared" si="104"/>
        <v xml:space="preserve"> </v>
      </c>
      <c r="AL199" s="180" t="str">
        <f>IFERROR(VLOOKUP(AK199,'Matriz Calificación'!$C$54:$F$78,2,FALSE),"")</f>
        <v/>
      </c>
      <c r="AM199" s="181" t="str">
        <f>IFERROR(VLOOKUP(AL199,'Matriz Calificación'!$D$54:$I$78,4,FALSE)," ")</f>
        <v xml:space="preserve"> </v>
      </c>
      <c r="AN199" s="290"/>
      <c r="AO199" s="290"/>
      <c r="AP199" s="292"/>
      <c r="AQ199" s="329"/>
      <c r="AR199" s="66"/>
      <c r="AS199" s="165"/>
      <c r="AT199" s="67"/>
      <c r="AU199" s="67"/>
      <c r="AV199" s="66"/>
      <c r="AW199" s="167"/>
      <c r="AX199" s="169"/>
      <c r="AY199" s="169"/>
      <c r="AZ199" s="259"/>
      <c r="BA199" s="250"/>
      <c r="BB199" s="169"/>
      <c r="BC199" s="250"/>
    </row>
    <row r="200" spans="2:55" s="170" customFormat="1" ht="21" hidden="1" customHeight="1" x14ac:dyDescent="0.25">
      <c r="B200" s="263"/>
      <c r="C200" s="266" t="str">
        <f>+IFERROR(VLOOKUP(B200,INF!$A$2:$B$90,2,FALSE)," ")</f>
        <v xml:space="preserve"> </v>
      </c>
      <c r="D200" s="258"/>
      <c r="E200" s="259"/>
      <c r="F200" s="260"/>
      <c r="G200" s="258"/>
      <c r="H200" s="250"/>
      <c r="I200" s="251"/>
      <c r="J200" s="254" t="str">
        <f t="shared" ref="J200" si="105">IF(G200&lt;&gt;"",CONCATENATE("Posibilidad de ",G200," por"," ",H200," debido a"," ",I200),"")</f>
        <v/>
      </c>
      <c r="K200" s="182"/>
      <c r="L200" s="261"/>
      <c r="M200" s="262"/>
      <c r="N200" s="261"/>
      <c r="O200" s="256"/>
      <c r="P200" s="292" t="str">
        <f>IF(O200="","",IF(O200&lt;=2,Probabilidad!$B$8,IF(O200&lt;=11.999,Probabilidad!$B$7,IF(O200&lt;=48,Probabilidad!$B$6,IF(O200&lt;=239.999,Probabilidad!$B$5,IF(O200&gt;=240,Probabilidad!$B$4,""))))))</f>
        <v/>
      </c>
      <c r="Q200" s="261"/>
      <c r="R200" s="330" t="str">
        <f>IFERROR(VLOOKUP(P200,Probabilidad!$B$4:$C$8,2,FALSE),"")</f>
        <v/>
      </c>
      <c r="S200" s="330" t="str">
        <f>IFERROR(VLOOKUP(Q200,Impacto!$B$4:$C$16,2,FALSE),"")</f>
        <v/>
      </c>
      <c r="T200" s="330" t="str">
        <f t="shared" ref="T200" si="106">IFERROR(VALUE((R200&amp;""&amp;S200))," ")</f>
        <v xml:space="preserve"> </v>
      </c>
      <c r="U200" s="328" t="str">
        <f>IFERROR(VLOOKUP(T200,'Matriz Calificación'!$C$54:$D$78,2,FALSE)," ")</f>
        <v xml:space="preserve"> </v>
      </c>
      <c r="V200" s="292" t="str">
        <f>IFERROR(VLOOKUP(T200,'Matriz Calificación'!$C$54:$F$78,3,FALSE)," ")</f>
        <v xml:space="preserve"> </v>
      </c>
      <c r="W200" s="149"/>
      <c r="X200" s="166"/>
      <c r="Y200" s="175" t="str">
        <f>IF(X200=Controles!$D$5,Controles!$E$5,IF(X200=Controles!$D$6,Controles!$E$6,IF(X200=Controles!$D$7,Controles!$E$7," ")))</f>
        <v xml:space="preserve"> </v>
      </c>
      <c r="Z200" s="166"/>
      <c r="AA200" s="65" t="str">
        <f>IF(Z200=Controles!$D$8,Controles!$E$8,IF(Z200=Controles!$D$9,Controles!$E$9," "))</f>
        <v xml:space="preserve"> </v>
      </c>
      <c r="AB200" s="65" t="str">
        <f t="shared" si="74"/>
        <v/>
      </c>
      <c r="AC200" s="166"/>
      <c r="AD200" s="166"/>
      <c r="AE200" s="166"/>
      <c r="AF200" s="97" t="str">
        <f>+IF(X200=Controles!$D$5,Controles!$N$5,IF(X200=Controles!$D$6,Controles!$N$6,IF(X200=Controles!$D$7,Controles!$N$7," ")))</f>
        <v xml:space="preserve"> </v>
      </c>
      <c r="AG200" s="138" t="str">
        <f>IFERROR(IF(AF200=Controles!$N$5,(($R$200-($R$200*AB200))),IF(AF200=Controles!$N$7,$R$200,""))," ")</f>
        <v/>
      </c>
      <c r="AH200" s="138" t="str">
        <f>IFERROR(IF(AF200=Controles!$N$7,(($S$200-($S$200*AB200))),IF(AF200=Controles!$N$5,$S$200,""))," ")</f>
        <v/>
      </c>
      <c r="AI200" s="178" t="str">
        <f>IFERROR(IF(AG200="","",IF(AG200&lt;=20,"20",IF(AG200&lt;=40,"40",IF(AG200&lt;=60,"60",IF(AG200&lt;=80,"80","100"))))),"")</f>
        <v/>
      </c>
      <c r="AJ200" s="178" t="str">
        <f>IFERROR(IF(AH200="","",IF(AH200&lt;=20,"20",IF(AH200&lt;=40,"40",IF(AH200&lt;=60,"60",IF(AH200&lt;=80,"80","100"))))),"")</f>
        <v/>
      </c>
      <c r="AK200" s="179" t="str">
        <f>IFERROR(VALUE((AI200&amp;""&amp;AJ200))," ")</f>
        <v xml:space="preserve"> </v>
      </c>
      <c r="AL200" s="180" t="str">
        <f>IFERROR(VLOOKUP(AK200,'Matriz Calificación'!$C$54:$F$78,2,FALSE),"")</f>
        <v/>
      </c>
      <c r="AM200" s="181" t="str">
        <f>IFERROR(VLOOKUP(AL200,'Matriz Calificación'!$D$54:$I$78,4,FALSE)," ")</f>
        <v xml:space="preserve"> </v>
      </c>
      <c r="AN200" s="288" t="e" cm="1" vm="1">
        <f t="array" aca="1" ref="AN200" ca="1">INDEX(AK200:AK208,COUNT(AK200:AK208))</f>
        <v>#VALUE!</v>
      </c>
      <c r="AO200" s="288" t="str">
        <f ca="1">IFERROR(VLOOKUP(AN200,'Matriz Calificación'!$C$54:$F$78,2,FALSE),"")</f>
        <v/>
      </c>
      <c r="AP200" s="292" t="str">
        <f ca="1">IFERROR(VLOOKUP(AO200,'Matriz Calificación'!$D$54:$I$78,4,FALSE)," ")</f>
        <v xml:space="preserve"> </v>
      </c>
      <c r="AQ200" s="329" t="str">
        <f ca="1">IFERROR(VLOOKUP(AO200,'Matriz Calificación'!$D$54:$I$78,5,FALSE)," ")</f>
        <v xml:space="preserve"> </v>
      </c>
      <c r="AR200" s="66"/>
      <c r="AS200" s="167"/>
      <c r="AT200" s="167"/>
      <c r="AU200" s="167"/>
      <c r="AV200" s="66"/>
      <c r="AW200" s="167"/>
      <c r="AX200" s="169"/>
      <c r="AY200" s="169"/>
      <c r="AZ200" s="259"/>
      <c r="BA200" s="250"/>
      <c r="BB200" s="169"/>
      <c r="BC200" s="250"/>
    </row>
    <row r="201" spans="2:55" s="170" customFormat="1" ht="21" hidden="1" customHeight="1" x14ac:dyDescent="0.25">
      <c r="B201" s="264"/>
      <c r="C201" s="267"/>
      <c r="D201" s="258"/>
      <c r="E201" s="259"/>
      <c r="F201" s="255"/>
      <c r="G201" s="258"/>
      <c r="H201" s="250"/>
      <c r="I201" s="252"/>
      <c r="J201" s="254"/>
      <c r="K201" s="182"/>
      <c r="L201" s="261"/>
      <c r="M201" s="262"/>
      <c r="N201" s="261"/>
      <c r="O201" s="256"/>
      <c r="P201" s="292"/>
      <c r="Q201" s="261"/>
      <c r="R201" s="330"/>
      <c r="S201" s="330"/>
      <c r="T201" s="330"/>
      <c r="U201" s="328"/>
      <c r="V201" s="292"/>
      <c r="W201" s="149"/>
      <c r="X201" s="166"/>
      <c r="Y201" s="175" t="str">
        <f>IF(X201=Controles!$D$5,Controles!$E$5,IF(X201=Controles!$D$6,Controles!$E$6,IF(X201=Controles!$D$7,Controles!$E$7," ")))</f>
        <v xml:space="preserve"> </v>
      </c>
      <c r="Z201" s="166"/>
      <c r="AA201" s="65" t="str">
        <f>IF(Z201=Controles!$D$8,Controles!$E$8,IF(Z201=Controles!$D$9,Controles!$E$9," "))</f>
        <v xml:space="preserve"> </v>
      </c>
      <c r="AB201" s="65" t="str">
        <f t="shared" si="74"/>
        <v/>
      </c>
      <c r="AC201" s="166"/>
      <c r="AD201" s="166"/>
      <c r="AE201" s="166"/>
      <c r="AF201" s="97" t="str">
        <f>+IF(X201=Controles!$D$5,Controles!$N$5,IF(X201=Controles!$D$6,Controles!$N$6,IF(X201=Controles!$D$7,Controles!$N$7," ")))</f>
        <v xml:space="preserve"> </v>
      </c>
      <c r="AG201" s="138" t="str">
        <f>IFERROR(IF(AND(AF200=Controles!$N$5,AF201=Controles!$N$5),(AG200-(+AG200*AB201)),IF(AF201=Controles!$N$5,(R200-(+R200*AB201)),IF(AF201=Controles!$N$7,AG200,""))),"")</f>
        <v/>
      </c>
      <c r="AH201" s="138" t="str">
        <f>IFERROR(IF(AND(AF200=Controles!$N$7,AF201=Controles!$N$7),(AH200-(+AH200*AB201)),IF(AF201=Controles!$N$7,($S$200-(+$S$200*AB201)),IF(AF201=Controles!$N$5,AH200,""))),"")</f>
        <v/>
      </c>
      <c r="AI201" s="178" t="str">
        <f t="shared" ref="AI201:AI208" si="107">IFERROR(IF(AG201="","",IF(AG201&lt;=20,"20",IF(AG201&lt;=40,"40",IF(AG201&lt;=60,"60",IF(AG201&lt;=80,"80","100"))))),"")</f>
        <v/>
      </c>
      <c r="AJ201" s="178" t="str">
        <f t="shared" ref="AJ201:AJ208" si="108">IFERROR(IF(AH201="","",IF(AH201&lt;=20,"20",IF(AH201&lt;=40,"40",IF(AH201&lt;=60,"60",IF(AH201&lt;=80,"80","100"))))),"")</f>
        <v/>
      </c>
      <c r="AK201" s="179" t="str">
        <f t="shared" ref="AK201:AK208" si="109">IFERROR(VALUE((AI201&amp;""&amp;AJ201))," ")</f>
        <v xml:space="preserve"> </v>
      </c>
      <c r="AL201" s="180" t="str">
        <f>IFERROR(VLOOKUP(AK201,'Matriz Calificación'!$C$54:$F$78,2,FALSE),"")</f>
        <v/>
      </c>
      <c r="AM201" s="181" t="str">
        <f>IFERROR(VLOOKUP(AL201,'Matriz Calificación'!$D$54:$I$78,4,FALSE)," ")</f>
        <v xml:space="preserve"> </v>
      </c>
      <c r="AN201" s="289"/>
      <c r="AO201" s="289"/>
      <c r="AP201" s="292"/>
      <c r="AQ201" s="329"/>
      <c r="AR201" s="66"/>
      <c r="AS201" s="167"/>
      <c r="AT201" s="167"/>
      <c r="AU201" s="167"/>
      <c r="AV201" s="66"/>
      <c r="AW201" s="167"/>
      <c r="AX201" s="169"/>
      <c r="AY201" s="169"/>
      <c r="AZ201" s="259"/>
      <c r="BA201" s="250"/>
      <c r="BB201" s="169"/>
      <c r="BC201" s="250"/>
    </row>
    <row r="202" spans="2:55" s="170" customFormat="1" ht="21" hidden="1" customHeight="1" x14ac:dyDescent="0.25">
      <c r="B202" s="264"/>
      <c r="C202" s="267"/>
      <c r="D202" s="258"/>
      <c r="E202" s="259"/>
      <c r="F202" s="255"/>
      <c r="G202" s="258"/>
      <c r="H202" s="250"/>
      <c r="I202" s="252"/>
      <c r="J202" s="254"/>
      <c r="K202" s="182"/>
      <c r="L202" s="261"/>
      <c r="M202" s="262"/>
      <c r="N202" s="261"/>
      <c r="O202" s="256"/>
      <c r="P202" s="292"/>
      <c r="Q202" s="261"/>
      <c r="R202" s="330"/>
      <c r="S202" s="330"/>
      <c r="T202" s="330"/>
      <c r="U202" s="328"/>
      <c r="V202" s="292"/>
      <c r="W202" s="149"/>
      <c r="X202" s="166"/>
      <c r="Y202" s="175" t="str">
        <f>IF(X202=Controles!$D$5,Controles!$E$5,IF(X202=Controles!$D$6,Controles!$E$6,IF(X202=Controles!$D$7,Controles!$E$7," ")))</f>
        <v xml:space="preserve"> </v>
      </c>
      <c r="Z202" s="166"/>
      <c r="AA202" s="65" t="str">
        <f>IF(Z202=Controles!$D$8,Controles!$E$8,IF(Z202=Controles!$D$9,Controles!$E$9," "))</f>
        <v xml:space="preserve"> </v>
      </c>
      <c r="AB202" s="65" t="str">
        <f t="shared" si="74"/>
        <v/>
      </c>
      <c r="AC202" s="166"/>
      <c r="AD202" s="166"/>
      <c r="AE202" s="166"/>
      <c r="AF202" s="97" t="str">
        <f>+IF(X202=Controles!$D$5,Controles!$N$5,IF(X202=Controles!$D$6,Controles!$N$6,IF(X202=Controles!$D$7,Controles!$N$7," ")))</f>
        <v xml:space="preserve"> </v>
      </c>
      <c r="AG202" s="138" t="str">
        <f>IFERROR(IF(AND(AF201=Controles!$N$5,AF202=Controles!$N$5),(AG201-(+AG201*AB202)),IF(AND(AF201=Controles!$N$7,AF202=Controles!$N$5),(AG200-(+AG200*AB202)),IF(AF202=Controles!$N$7,AG201,""))),"")</f>
        <v/>
      </c>
      <c r="AH202" s="138" t="str">
        <f>IFERROR(IF(AND(AF201=Controles!$N$7,AF202=Controles!$N$7),(AH201-(+AH201*AB202)),IF(AND(AF201=Controles!$N$5,AF202=Controles!$N$7),(AH200-(+AH200*AB202)),IF(AF202=Controles!$N$5,AH201,""))),"")</f>
        <v/>
      </c>
      <c r="AI202" s="178" t="str">
        <f t="shared" si="107"/>
        <v/>
      </c>
      <c r="AJ202" s="178" t="str">
        <f t="shared" si="108"/>
        <v/>
      </c>
      <c r="AK202" s="179" t="str">
        <f t="shared" si="109"/>
        <v xml:space="preserve"> </v>
      </c>
      <c r="AL202" s="180" t="str">
        <f>IFERROR(VLOOKUP(AK202,'Matriz Calificación'!$C$54:$F$78,2,FALSE),"")</f>
        <v/>
      </c>
      <c r="AM202" s="181" t="str">
        <f>IFERROR(VLOOKUP(AL202,'Matriz Calificación'!$D$54:$I$78,4,FALSE)," ")</f>
        <v xml:space="preserve"> </v>
      </c>
      <c r="AN202" s="289"/>
      <c r="AO202" s="289"/>
      <c r="AP202" s="292"/>
      <c r="AQ202" s="329"/>
      <c r="AR202" s="66"/>
      <c r="AS202" s="167"/>
      <c r="AT202" s="167"/>
      <c r="AU202" s="167"/>
      <c r="AV202" s="66"/>
      <c r="AW202" s="167"/>
      <c r="AX202" s="169"/>
      <c r="AY202" s="169"/>
      <c r="AZ202" s="259"/>
      <c r="BA202" s="250"/>
      <c r="BB202" s="169"/>
      <c r="BC202" s="250"/>
    </row>
    <row r="203" spans="2:55" s="170" customFormat="1" ht="21" hidden="1" customHeight="1" x14ac:dyDescent="0.25">
      <c r="B203" s="264"/>
      <c r="C203" s="267"/>
      <c r="D203" s="258"/>
      <c r="E203" s="259"/>
      <c r="F203" s="255"/>
      <c r="G203" s="258"/>
      <c r="H203" s="250"/>
      <c r="I203" s="252"/>
      <c r="J203" s="254"/>
      <c r="K203" s="182"/>
      <c r="L203" s="261"/>
      <c r="M203" s="262"/>
      <c r="N203" s="261"/>
      <c r="O203" s="256"/>
      <c r="P203" s="292"/>
      <c r="Q203" s="261"/>
      <c r="R203" s="330"/>
      <c r="S203" s="330"/>
      <c r="T203" s="330"/>
      <c r="U203" s="328"/>
      <c r="V203" s="292"/>
      <c r="W203" s="149"/>
      <c r="X203" s="166"/>
      <c r="Y203" s="175" t="str">
        <f>IF(X203=Controles!$D$5,Controles!$E$5,IF(X203=Controles!$D$6,Controles!$E$6,IF(X203=Controles!$D$7,Controles!$E$7," ")))</f>
        <v xml:space="preserve"> </v>
      </c>
      <c r="Z203" s="166"/>
      <c r="AA203" s="65" t="str">
        <f>IF(Z203=Controles!$D$8,Controles!$E$8,IF(Z203=Controles!$D$9,Controles!$E$9," "))</f>
        <v xml:space="preserve"> </v>
      </c>
      <c r="AB203" s="65" t="str">
        <f t="shared" si="74"/>
        <v/>
      </c>
      <c r="AC203" s="166"/>
      <c r="AD203" s="166"/>
      <c r="AE203" s="166"/>
      <c r="AF203" s="97" t="str">
        <f>+IF(X203=Controles!$D$5,Controles!$N$5,IF(X203=Controles!$D$6,Controles!$N$6,IF(X203=Controles!$D$7,Controles!$N$7," ")))</f>
        <v xml:space="preserve"> </v>
      </c>
      <c r="AG203" s="138" t="str">
        <f>IFERROR(IF(AND(AF202=Controles!$N$5,AF203=Controles!$N$5),(AG202-(+AG202*AB203)),IF(AND(AF202=Controles!$N$7,AF203=Controles!$N$5),(AG201-(+AG201*AB203)),IF(AF203=Controles!$N$7,AG202,""))),"")</f>
        <v/>
      </c>
      <c r="AH203" s="138" t="str">
        <f>IFERROR(IF(AND(AF202=Controles!$N$7,AF203=Controles!$N$7),(AH202-(+AH202*AB203)),IF(AND(AF202=Controles!$N$5,AF203=Controles!$N$7),(AH201-(+AH201*AB203)),IF(AF203=Controles!$N$5,AH202,""))),"")</f>
        <v/>
      </c>
      <c r="AI203" s="178" t="str">
        <f t="shared" si="107"/>
        <v/>
      </c>
      <c r="AJ203" s="178" t="str">
        <f t="shared" si="108"/>
        <v/>
      </c>
      <c r="AK203" s="179" t="str">
        <f t="shared" si="109"/>
        <v xml:space="preserve"> </v>
      </c>
      <c r="AL203" s="180" t="str">
        <f>IFERROR(VLOOKUP(AK203,'Matriz Calificación'!$C$54:$F$78,2,FALSE),"")</f>
        <v/>
      </c>
      <c r="AM203" s="181" t="str">
        <f>IFERROR(VLOOKUP(AL203,'Matriz Calificación'!$D$54:$I$78,4,FALSE)," ")</f>
        <v xml:space="preserve"> </v>
      </c>
      <c r="AN203" s="289"/>
      <c r="AO203" s="289"/>
      <c r="AP203" s="292"/>
      <c r="AQ203" s="329"/>
      <c r="AR203" s="66"/>
      <c r="AS203" s="167"/>
      <c r="AT203" s="167"/>
      <c r="AU203" s="167"/>
      <c r="AV203" s="66"/>
      <c r="AW203" s="167"/>
      <c r="AX203" s="169"/>
      <c r="AY203" s="169"/>
      <c r="AZ203" s="259"/>
      <c r="BA203" s="250"/>
      <c r="BB203" s="169"/>
      <c r="BC203" s="250"/>
    </row>
    <row r="204" spans="2:55" s="170" customFormat="1" ht="21" hidden="1" customHeight="1" x14ac:dyDescent="0.25">
      <c r="B204" s="264"/>
      <c r="C204" s="267"/>
      <c r="D204" s="258"/>
      <c r="E204" s="259"/>
      <c r="F204" s="255"/>
      <c r="G204" s="258"/>
      <c r="H204" s="250"/>
      <c r="I204" s="252"/>
      <c r="J204" s="254"/>
      <c r="K204" s="182"/>
      <c r="L204" s="261"/>
      <c r="M204" s="262"/>
      <c r="N204" s="261"/>
      <c r="O204" s="256"/>
      <c r="P204" s="292"/>
      <c r="Q204" s="261"/>
      <c r="R204" s="330"/>
      <c r="S204" s="330"/>
      <c r="T204" s="330"/>
      <c r="U204" s="328"/>
      <c r="V204" s="292"/>
      <c r="W204" s="149"/>
      <c r="X204" s="166"/>
      <c r="Y204" s="175" t="str">
        <f>IF(X204=Controles!$D$5,Controles!$E$5,IF(X204=Controles!$D$6,Controles!$E$6,IF(X204=Controles!$D$7,Controles!$E$7," ")))</f>
        <v xml:space="preserve"> </v>
      </c>
      <c r="Z204" s="166"/>
      <c r="AA204" s="65" t="str">
        <f>IF(Z204=Controles!$D$8,Controles!$E$8,IF(Z204=Controles!$D$9,Controles!$E$9," "))</f>
        <v xml:space="preserve"> </v>
      </c>
      <c r="AB204" s="65" t="str">
        <f t="shared" ref="AB204:AB267" si="110">+IFERROR(Y204+AA204,"")</f>
        <v/>
      </c>
      <c r="AC204" s="166"/>
      <c r="AD204" s="166"/>
      <c r="AE204" s="166"/>
      <c r="AF204" s="97" t="str">
        <f>+IF(X204=Controles!$D$5,Controles!$N$5,IF(X204=Controles!$D$6,Controles!$N$6,IF(X204=Controles!$D$7,Controles!$N$7," ")))</f>
        <v xml:space="preserve"> </v>
      </c>
      <c r="AG204" s="138" t="str">
        <f>IFERROR(IF(AND(AF203=Controles!$N$5,AF204=Controles!$N$5),(AG203-(+AG203*AB204)),IF(AND(AF203=Controles!$N$7,AF204=Controles!$N$5),(AG202-(+AG202*AB204)),IF(AF204=Controles!$N$7,AG203,""))),"")</f>
        <v/>
      </c>
      <c r="AH204" s="138" t="str">
        <f>IFERROR(IF(AND(AF203=Controles!$N$7,AF204=Controles!$N$7),(AH203-(+AH203*AB204)),IF(AND(AF203=Controles!$N$5,AF204=Controles!$N$7),(AH202-(+AH202*AB204)),IF(AF204=Controles!$N$5,AH203,""))),"")</f>
        <v/>
      </c>
      <c r="AI204" s="178" t="str">
        <f t="shared" si="107"/>
        <v/>
      </c>
      <c r="AJ204" s="178" t="str">
        <f t="shared" si="108"/>
        <v/>
      </c>
      <c r="AK204" s="179" t="str">
        <f t="shared" si="109"/>
        <v xml:space="preserve"> </v>
      </c>
      <c r="AL204" s="180" t="str">
        <f>IFERROR(VLOOKUP(AK204,'Matriz Calificación'!$C$54:$F$78,2,FALSE),"")</f>
        <v/>
      </c>
      <c r="AM204" s="181" t="str">
        <f>IFERROR(VLOOKUP(AL204,'Matriz Calificación'!$D$54:$I$78,4,FALSE)," ")</f>
        <v xml:space="preserve"> </v>
      </c>
      <c r="AN204" s="289"/>
      <c r="AO204" s="289"/>
      <c r="AP204" s="292"/>
      <c r="AQ204" s="329"/>
      <c r="AR204" s="66"/>
      <c r="AS204" s="167"/>
      <c r="AT204" s="167"/>
      <c r="AU204" s="167"/>
      <c r="AV204" s="66"/>
      <c r="AW204" s="167"/>
      <c r="AX204" s="169"/>
      <c r="AY204" s="169"/>
      <c r="AZ204" s="259"/>
      <c r="BA204" s="250"/>
      <c r="BB204" s="169"/>
      <c r="BC204" s="250"/>
    </row>
    <row r="205" spans="2:55" s="170" customFormat="1" ht="21" hidden="1" customHeight="1" x14ac:dyDescent="0.25">
      <c r="B205" s="264"/>
      <c r="C205" s="267"/>
      <c r="D205" s="258"/>
      <c r="E205" s="259"/>
      <c r="F205" s="255"/>
      <c r="G205" s="258"/>
      <c r="H205" s="250"/>
      <c r="I205" s="252"/>
      <c r="J205" s="254"/>
      <c r="K205" s="182"/>
      <c r="L205" s="261"/>
      <c r="M205" s="262"/>
      <c r="N205" s="261"/>
      <c r="O205" s="256"/>
      <c r="P205" s="292"/>
      <c r="Q205" s="261"/>
      <c r="R205" s="330"/>
      <c r="S205" s="330"/>
      <c r="T205" s="330"/>
      <c r="U205" s="328"/>
      <c r="V205" s="292"/>
      <c r="W205" s="149"/>
      <c r="X205" s="166"/>
      <c r="Y205" s="175" t="str">
        <f>IF(X205=Controles!$D$5,Controles!$E$5,IF(X205=Controles!$D$6,Controles!$E$6,IF(X205=Controles!$D$7,Controles!$E$7," ")))</f>
        <v xml:space="preserve"> </v>
      </c>
      <c r="Z205" s="166"/>
      <c r="AA205" s="65" t="str">
        <f>IF(Z205=Controles!$D$8,Controles!$E$8,IF(Z205=Controles!$D$9,Controles!$E$9," "))</f>
        <v xml:space="preserve"> </v>
      </c>
      <c r="AB205" s="65" t="str">
        <f t="shared" si="110"/>
        <v/>
      </c>
      <c r="AC205" s="166"/>
      <c r="AD205" s="166"/>
      <c r="AE205" s="166"/>
      <c r="AF205" s="97" t="str">
        <f>+IF(X205=Controles!$D$5,Controles!$N$5,IF(X205=Controles!$D$6,Controles!$N$6,IF(X205=Controles!$D$7,Controles!$N$7," ")))</f>
        <v xml:space="preserve"> </v>
      </c>
      <c r="AG205" s="138" t="str">
        <f>IFERROR(IF(AND(AF204=Controles!$N$5,AF205=Controles!$N$5),(AG204-(+AG204*AB205)),IF(AND(AF204=Controles!$N$7,AF205=Controles!$N$5),(AG203-(+AG203*AB205)),IF(AF205=Controles!$N$7,AG204,""))),"")</f>
        <v/>
      </c>
      <c r="AH205" s="138" t="str">
        <f>IFERROR(IF(AND(AF204=Controles!$N$7,AF205=Controles!$N$7),(AH204-(+AH204*AB205)),IF(AND(AF204=Controles!$N$5,AF205=Controles!$N$7),(AH203-(+AH203*AB205)),IF(AF205=Controles!$N$5,AH204,""))),"")</f>
        <v/>
      </c>
      <c r="AI205" s="178" t="str">
        <f t="shared" si="107"/>
        <v/>
      </c>
      <c r="AJ205" s="178" t="str">
        <f t="shared" si="108"/>
        <v/>
      </c>
      <c r="AK205" s="179" t="str">
        <f t="shared" si="109"/>
        <v xml:space="preserve"> </v>
      </c>
      <c r="AL205" s="180" t="str">
        <f>IFERROR(VLOOKUP(AK205,'Matriz Calificación'!$C$54:$F$78,2,FALSE),"")</f>
        <v/>
      </c>
      <c r="AM205" s="181" t="str">
        <f>IFERROR(VLOOKUP(AL205,'Matriz Calificación'!$D$54:$I$78,4,FALSE)," ")</f>
        <v xml:space="preserve"> </v>
      </c>
      <c r="AN205" s="289"/>
      <c r="AO205" s="289"/>
      <c r="AP205" s="292"/>
      <c r="AQ205" s="329"/>
      <c r="AR205" s="66"/>
      <c r="AS205" s="167"/>
      <c r="AT205" s="167"/>
      <c r="AU205" s="167"/>
      <c r="AV205" s="66"/>
      <c r="AW205" s="167"/>
      <c r="AX205" s="169"/>
      <c r="AY205" s="169"/>
      <c r="AZ205" s="259"/>
      <c r="BA205" s="250"/>
      <c r="BB205" s="169"/>
      <c r="BC205" s="250"/>
    </row>
    <row r="206" spans="2:55" s="170" customFormat="1" ht="21" hidden="1" customHeight="1" x14ac:dyDescent="0.25">
      <c r="B206" s="264"/>
      <c r="C206" s="267"/>
      <c r="D206" s="258"/>
      <c r="E206" s="259"/>
      <c r="F206" s="255"/>
      <c r="G206" s="258"/>
      <c r="H206" s="250"/>
      <c r="I206" s="252"/>
      <c r="J206" s="254"/>
      <c r="K206" s="182"/>
      <c r="L206" s="261"/>
      <c r="M206" s="262"/>
      <c r="N206" s="261"/>
      <c r="O206" s="256"/>
      <c r="P206" s="292"/>
      <c r="Q206" s="261"/>
      <c r="R206" s="330"/>
      <c r="S206" s="330"/>
      <c r="T206" s="330"/>
      <c r="U206" s="328"/>
      <c r="V206" s="292"/>
      <c r="W206" s="149"/>
      <c r="X206" s="166"/>
      <c r="Y206" s="175" t="str">
        <f>IF(X206=Controles!$D$5,Controles!$E$5,IF(X206=Controles!$D$6,Controles!$E$6,IF(X206=Controles!$D$7,Controles!$E$7," ")))</f>
        <v xml:space="preserve"> </v>
      </c>
      <c r="Z206" s="166"/>
      <c r="AA206" s="65" t="str">
        <f>IF(Z206=Controles!$D$8,Controles!$E$8,IF(Z206=Controles!$D$9,Controles!$E$9," "))</f>
        <v xml:space="preserve"> </v>
      </c>
      <c r="AB206" s="65" t="str">
        <f t="shared" si="110"/>
        <v/>
      </c>
      <c r="AC206" s="166"/>
      <c r="AD206" s="166"/>
      <c r="AE206" s="166"/>
      <c r="AF206" s="97" t="str">
        <f>+IF(X206=Controles!$D$5,Controles!$N$5,IF(X206=Controles!$D$6,Controles!$N$6,IF(X206=Controles!$D$7,Controles!$N$7," ")))</f>
        <v xml:space="preserve"> </v>
      </c>
      <c r="AG206" s="138" t="str">
        <f>IFERROR(IF(AND(AF205=Controles!$N$5,AF206=Controles!$N$5),(AG205-(+AG205*AB206)),IF(AND(AF205=Controles!$N$7,AF206=Controles!$N$5),(AG204-(+AG204*AB206)),IF(AF206=Controles!$N$7,AG205,""))),"")</f>
        <v/>
      </c>
      <c r="AH206" s="138" t="str">
        <f>IFERROR(IF(AND(AF205=Controles!$N$7,AF206=Controles!$N$7),(AH205-(+AH205*AB206)),IF(AND(AF205=Controles!$N$5,AF206=Controles!$N$7),(AH204-(+AH204*AB206)),IF(AF206=Controles!$N$5,AH205,""))),"")</f>
        <v/>
      </c>
      <c r="AI206" s="178" t="str">
        <f t="shared" si="107"/>
        <v/>
      </c>
      <c r="AJ206" s="178" t="str">
        <f t="shared" si="108"/>
        <v/>
      </c>
      <c r="AK206" s="179" t="str">
        <f t="shared" si="109"/>
        <v xml:space="preserve"> </v>
      </c>
      <c r="AL206" s="180" t="str">
        <f>IFERROR(VLOOKUP(AK206,'Matriz Calificación'!$C$54:$F$78,2,FALSE),"")</f>
        <v/>
      </c>
      <c r="AM206" s="181" t="str">
        <f>IFERROR(VLOOKUP(AL206,'Matriz Calificación'!$D$54:$I$78,4,FALSE)," ")</f>
        <v xml:space="preserve"> </v>
      </c>
      <c r="AN206" s="289"/>
      <c r="AO206" s="289"/>
      <c r="AP206" s="292"/>
      <c r="AQ206" s="329"/>
      <c r="AR206" s="66"/>
      <c r="AS206" s="165"/>
      <c r="AT206" s="168"/>
      <c r="AU206" s="168"/>
      <c r="AV206" s="66"/>
      <c r="AW206" s="167"/>
      <c r="AX206" s="169"/>
      <c r="AY206" s="169"/>
      <c r="AZ206" s="259"/>
      <c r="BA206" s="250"/>
      <c r="BB206" s="169"/>
      <c r="BC206" s="250"/>
    </row>
    <row r="207" spans="2:55" s="170" customFormat="1" ht="21" hidden="1" customHeight="1" x14ac:dyDescent="0.25">
      <c r="B207" s="264"/>
      <c r="C207" s="267"/>
      <c r="D207" s="258"/>
      <c r="E207" s="259"/>
      <c r="F207" s="255"/>
      <c r="G207" s="258"/>
      <c r="H207" s="250"/>
      <c r="I207" s="252"/>
      <c r="J207" s="254"/>
      <c r="K207" s="182"/>
      <c r="L207" s="261"/>
      <c r="M207" s="262"/>
      <c r="N207" s="261"/>
      <c r="O207" s="256"/>
      <c r="P207" s="292"/>
      <c r="Q207" s="261"/>
      <c r="R207" s="330"/>
      <c r="S207" s="330"/>
      <c r="T207" s="330"/>
      <c r="U207" s="328"/>
      <c r="V207" s="292"/>
      <c r="W207" s="149"/>
      <c r="X207" s="166"/>
      <c r="Y207" s="175" t="str">
        <f>IF(X207=Controles!$D$5,Controles!$E$5,IF(X207=Controles!$D$6,Controles!$E$6,IF(X207=Controles!$D$7,Controles!$E$7," ")))</f>
        <v xml:space="preserve"> </v>
      </c>
      <c r="Z207" s="166"/>
      <c r="AA207" s="65" t="str">
        <f>IF(Z207=Controles!$D$8,Controles!$E$8,IF(Z207=Controles!$D$9,Controles!$E$9," "))</f>
        <v xml:space="preserve"> </v>
      </c>
      <c r="AB207" s="65" t="str">
        <f t="shared" si="110"/>
        <v/>
      </c>
      <c r="AC207" s="166"/>
      <c r="AD207" s="166"/>
      <c r="AE207" s="166"/>
      <c r="AF207" s="97" t="str">
        <f>+IF(X207=Controles!$D$5,Controles!$N$5,IF(X207=Controles!$D$6,Controles!$N$6,IF(X207=Controles!$D$7,Controles!$N$7," ")))</f>
        <v xml:space="preserve"> </v>
      </c>
      <c r="AG207" s="138" t="str">
        <f>IFERROR(IF(AND(AF206=Controles!$N$5,AF207=Controles!$N$5),(AG206-(+AG206*AB207)),IF(AND(AF206=Controles!$N$7,AF207=Controles!$N$5),(AG205-(+AG205*AB207)),IF(AF207=Controles!$N$7,AG206,""))),"")</f>
        <v/>
      </c>
      <c r="AH207" s="138" t="str">
        <f>IFERROR(IF(AND(AF206=Controles!$N$7,AF207=Controles!$N$7),(AH206-(+AH206*AB207)),IF(AND(AF206=Controles!$N$5,AF207=Controles!$N$7),(AH205-(+AH205*AB207)),IF(AF207=Controles!$N$5,AH206,""))),"")</f>
        <v/>
      </c>
      <c r="AI207" s="178" t="str">
        <f t="shared" si="107"/>
        <v/>
      </c>
      <c r="AJ207" s="178" t="str">
        <f t="shared" si="108"/>
        <v/>
      </c>
      <c r="AK207" s="179" t="str">
        <f t="shared" si="109"/>
        <v xml:space="preserve"> </v>
      </c>
      <c r="AL207" s="180" t="str">
        <f>IFERROR(VLOOKUP(AK207,'Matriz Calificación'!$C$54:$F$78,2,FALSE),"")</f>
        <v/>
      </c>
      <c r="AM207" s="181" t="str">
        <f>IFERROR(VLOOKUP(AL207,'Matriz Calificación'!$D$54:$I$78,4,FALSE)," ")</f>
        <v xml:space="preserve"> </v>
      </c>
      <c r="AN207" s="289"/>
      <c r="AO207" s="289"/>
      <c r="AP207" s="292"/>
      <c r="AQ207" s="329"/>
      <c r="AR207" s="66"/>
      <c r="AS207" s="165"/>
      <c r="AT207" s="168"/>
      <c r="AU207" s="168"/>
      <c r="AV207" s="66"/>
      <c r="AW207" s="167"/>
      <c r="AX207" s="169"/>
      <c r="AY207" s="169"/>
      <c r="AZ207" s="259"/>
      <c r="BA207" s="250"/>
      <c r="BB207" s="169"/>
      <c r="BC207" s="250"/>
    </row>
    <row r="208" spans="2:55" s="170" customFormat="1" ht="21" hidden="1" customHeight="1" x14ac:dyDescent="0.25">
      <c r="B208" s="265"/>
      <c r="C208" s="268"/>
      <c r="D208" s="258"/>
      <c r="E208" s="259"/>
      <c r="F208" s="255"/>
      <c r="G208" s="258"/>
      <c r="H208" s="250"/>
      <c r="I208" s="253"/>
      <c r="J208" s="254"/>
      <c r="K208" s="182"/>
      <c r="L208" s="261"/>
      <c r="M208" s="262"/>
      <c r="N208" s="261"/>
      <c r="O208" s="257"/>
      <c r="P208" s="292"/>
      <c r="Q208" s="261"/>
      <c r="R208" s="330"/>
      <c r="S208" s="330"/>
      <c r="T208" s="330"/>
      <c r="U208" s="328"/>
      <c r="V208" s="292"/>
      <c r="W208" s="149"/>
      <c r="X208" s="166"/>
      <c r="Y208" s="175" t="str">
        <f>IF(X208=Controles!$D$5,Controles!$E$5,IF(X208=Controles!$D$6,Controles!$E$6,IF(X208=Controles!$D$7,Controles!$E$7," ")))</f>
        <v xml:space="preserve"> </v>
      </c>
      <c r="Z208" s="166"/>
      <c r="AA208" s="65" t="str">
        <f>IF(Z208=Controles!$D$8,Controles!$E$8,IF(Z208=Controles!$D$9,Controles!$E$9," "))</f>
        <v xml:space="preserve"> </v>
      </c>
      <c r="AB208" s="65" t="str">
        <f t="shared" si="110"/>
        <v/>
      </c>
      <c r="AC208" s="166"/>
      <c r="AD208" s="166"/>
      <c r="AE208" s="166"/>
      <c r="AF208" s="97" t="str">
        <f>+IF(X208=Controles!$D$5,Controles!$N$5,IF(X208=Controles!$D$6,Controles!$N$6,IF(X208=Controles!$D$7,Controles!$N$7," ")))</f>
        <v xml:space="preserve"> </v>
      </c>
      <c r="AG208" s="138" t="str">
        <f>IFERROR(IF(AND(AF207=Controles!$N$5,AF208=Controles!$N$5),(AG207-(+AG207*AB208)),IF(AND(AF207=Controles!$N$7,AF208=Controles!$N$5),(AG206-(+AG206*AB208)),IF(AF208=Controles!$N$7,AG207,""))),"")</f>
        <v/>
      </c>
      <c r="AH208" s="138" t="str">
        <f>IFERROR(IF(AND(AF207=Controles!$N$7,AF208=Controles!$N$7),(AH207-(+AH207*AB208)),IF(AND(AF207=Controles!$N$5,AF208=Controles!$N$7),(AH206-(+AH206*AB208)),IF(AF208=Controles!$N$5,AH207,""))),"")</f>
        <v/>
      </c>
      <c r="AI208" s="178" t="str">
        <f t="shared" si="107"/>
        <v/>
      </c>
      <c r="AJ208" s="178" t="str">
        <f t="shared" si="108"/>
        <v/>
      </c>
      <c r="AK208" s="179" t="str">
        <f t="shared" si="109"/>
        <v xml:space="preserve"> </v>
      </c>
      <c r="AL208" s="180" t="str">
        <f>IFERROR(VLOOKUP(AK208,'Matriz Calificación'!$C$54:$F$78,2,FALSE),"")</f>
        <v/>
      </c>
      <c r="AM208" s="181" t="str">
        <f>IFERROR(VLOOKUP(AL208,'Matriz Calificación'!$D$54:$I$78,4,FALSE)," ")</f>
        <v xml:space="preserve"> </v>
      </c>
      <c r="AN208" s="290"/>
      <c r="AO208" s="290"/>
      <c r="AP208" s="292"/>
      <c r="AQ208" s="329"/>
      <c r="AR208" s="66"/>
      <c r="AS208" s="165"/>
      <c r="AT208" s="67"/>
      <c r="AU208" s="67"/>
      <c r="AV208" s="66"/>
      <c r="AW208" s="167"/>
      <c r="AX208" s="169"/>
      <c r="AY208" s="169"/>
      <c r="AZ208" s="259"/>
      <c r="BA208" s="250"/>
      <c r="BB208" s="169"/>
      <c r="BC208" s="250"/>
    </row>
    <row r="209" spans="2:55" s="170" customFormat="1" ht="21" hidden="1" customHeight="1" x14ac:dyDescent="0.25">
      <c r="B209" s="263"/>
      <c r="C209" s="266" t="str">
        <f>+IFERROR(VLOOKUP(B209,INF!$A$2:$B$90,2,FALSE)," ")</f>
        <v xml:space="preserve"> </v>
      </c>
      <c r="D209" s="258"/>
      <c r="E209" s="259"/>
      <c r="F209" s="260"/>
      <c r="G209" s="258"/>
      <c r="H209" s="250"/>
      <c r="I209" s="251"/>
      <c r="J209" s="254" t="str">
        <f t="shared" ref="J209" si="111">IF(G209&lt;&gt;"",CONCATENATE("Posibilidad de ",G209," por"," ",H209," debido a"," ",I209),"")</f>
        <v/>
      </c>
      <c r="K209" s="182"/>
      <c r="L209" s="261"/>
      <c r="M209" s="262"/>
      <c r="N209" s="261"/>
      <c r="O209" s="256"/>
      <c r="P209" s="292" t="str">
        <f>IF(O209="","",IF(O209&lt;=2,Probabilidad!$B$8,IF(O209&lt;=11.999,Probabilidad!$B$7,IF(O209&lt;=48,Probabilidad!$B$6,IF(O209&lt;=239.999,Probabilidad!$B$5,IF(O209&gt;=240,Probabilidad!$B$4,""))))))</f>
        <v/>
      </c>
      <c r="Q209" s="261"/>
      <c r="R209" s="330" t="str">
        <f>IFERROR(VLOOKUP(P209,Probabilidad!$B$4:$C$8,2,FALSE),"")</f>
        <v/>
      </c>
      <c r="S209" s="330" t="str">
        <f>IFERROR(VLOOKUP(Q209,Impacto!$B$4:$C$16,2,FALSE),"")</f>
        <v/>
      </c>
      <c r="T209" s="330" t="str">
        <f t="shared" ref="T209" si="112">IFERROR(VALUE((R209&amp;""&amp;S209))," ")</f>
        <v xml:space="preserve"> </v>
      </c>
      <c r="U209" s="328" t="str">
        <f>IFERROR(VLOOKUP(T209,'Matriz Calificación'!$C$54:$D$78,2,FALSE)," ")</f>
        <v xml:space="preserve"> </v>
      </c>
      <c r="V209" s="292" t="str">
        <f>IFERROR(VLOOKUP(T209,'Matriz Calificación'!$C$54:$F$78,3,FALSE)," ")</f>
        <v xml:space="preserve"> </v>
      </c>
      <c r="W209" s="149"/>
      <c r="X209" s="166"/>
      <c r="Y209" s="175" t="str">
        <f>IF(X209=Controles!$D$5,Controles!$E$5,IF(X209=Controles!$D$6,Controles!$E$6,IF(X209=Controles!$D$7,Controles!$E$7," ")))</f>
        <v xml:space="preserve"> </v>
      </c>
      <c r="Z209" s="166"/>
      <c r="AA209" s="65" t="str">
        <f>IF(Z209=Controles!$D$8,Controles!$E$8,IF(Z209=Controles!$D$9,Controles!$E$9," "))</f>
        <v xml:space="preserve"> </v>
      </c>
      <c r="AB209" s="65" t="str">
        <f t="shared" si="110"/>
        <v/>
      </c>
      <c r="AC209" s="166"/>
      <c r="AD209" s="166"/>
      <c r="AE209" s="166"/>
      <c r="AF209" s="97" t="str">
        <f>+IF(X209=Controles!$D$5,Controles!$N$5,IF(X209=Controles!$D$6,Controles!$N$6,IF(X209=Controles!$D$7,Controles!$N$7," ")))</f>
        <v xml:space="preserve"> </v>
      </c>
      <c r="AG209" s="138" t="str">
        <f>IFERROR(IF(AF209=Controles!$N$5,(($R$209-($R$209*AB209))),IF(AF209=Controles!$N$7,$R$209,""))," ")</f>
        <v/>
      </c>
      <c r="AH209" s="138" t="str">
        <f>IFERROR(IF(AF209=Controles!$N$7,(($S$209-($S$209*AB209))),IF(AF209=Controles!$N$5,$S$209,""))," ")</f>
        <v/>
      </c>
      <c r="AI209" s="178" t="str">
        <f>IFERROR(IF(AG209="","",IF(AG209&lt;=20,"20",IF(AG209&lt;=40,"40",IF(AG209&lt;=60,"60",IF(AG209&lt;=80,"80","100"))))),"")</f>
        <v/>
      </c>
      <c r="AJ209" s="178" t="str">
        <f>IFERROR(IF(AH209="","",IF(AH209&lt;=20,"20",IF(AH209&lt;=40,"40",IF(AH209&lt;=60,"60",IF(AH209&lt;=80,"80","100"))))),"")</f>
        <v/>
      </c>
      <c r="AK209" s="179" t="str">
        <f>IFERROR(VALUE((AI209&amp;""&amp;AJ209))," ")</f>
        <v xml:space="preserve"> </v>
      </c>
      <c r="AL209" s="180" t="str">
        <f>IFERROR(VLOOKUP(AK209,'Matriz Calificación'!$C$54:$F$78,2,FALSE),"")</f>
        <v/>
      </c>
      <c r="AM209" s="181" t="str">
        <f>IFERROR(VLOOKUP(AL209,'Matriz Calificación'!$D$54:$I$78,4,FALSE)," ")</f>
        <v xml:space="preserve"> </v>
      </c>
      <c r="AN209" s="288" t="e" cm="1" vm="1">
        <f t="array" aca="1" ref="AN209" ca="1">INDEX(AK209:AK217,COUNT(AK209:AK217))</f>
        <v>#VALUE!</v>
      </c>
      <c r="AO209" s="288" t="str">
        <f ca="1">IFERROR(VLOOKUP(AN209,'Matriz Calificación'!$C$54:$F$78,2,FALSE),"")</f>
        <v/>
      </c>
      <c r="AP209" s="292" t="str">
        <f ca="1">IFERROR(VLOOKUP(AO209,'Matriz Calificación'!$D$54:$I$78,4,FALSE)," ")</f>
        <v xml:space="preserve"> </v>
      </c>
      <c r="AQ209" s="329" t="str">
        <f ca="1">IFERROR(VLOOKUP(AO209,'Matriz Calificación'!$D$54:$I$78,5,FALSE)," ")</f>
        <v xml:space="preserve"> </v>
      </c>
      <c r="AR209" s="66"/>
      <c r="AS209" s="167"/>
      <c r="AT209" s="167"/>
      <c r="AU209" s="167"/>
      <c r="AV209" s="66"/>
      <c r="AW209" s="167"/>
      <c r="AX209" s="169"/>
      <c r="AY209" s="169"/>
      <c r="AZ209" s="259"/>
      <c r="BA209" s="250"/>
      <c r="BB209" s="169"/>
      <c r="BC209" s="250"/>
    </row>
    <row r="210" spans="2:55" s="170" customFormat="1" ht="21" hidden="1" customHeight="1" x14ac:dyDescent="0.25">
      <c r="B210" s="264"/>
      <c r="C210" s="267"/>
      <c r="D210" s="258"/>
      <c r="E210" s="259"/>
      <c r="F210" s="255"/>
      <c r="G210" s="258"/>
      <c r="H210" s="250"/>
      <c r="I210" s="252"/>
      <c r="J210" s="254"/>
      <c r="K210" s="182"/>
      <c r="L210" s="261"/>
      <c r="M210" s="262"/>
      <c r="N210" s="261"/>
      <c r="O210" s="256"/>
      <c r="P210" s="292"/>
      <c r="Q210" s="261"/>
      <c r="R210" s="330"/>
      <c r="S210" s="330"/>
      <c r="T210" s="330"/>
      <c r="U210" s="328"/>
      <c r="V210" s="292"/>
      <c r="W210" s="149"/>
      <c r="X210" s="166"/>
      <c r="Y210" s="175" t="str">
        <f>IF(X210=Controles!$D$5,Controles!$E$5,IF(X210=Controles!$D$6,Controles!$E$6,IF(X210=Controles!$D$7,Controles!$E$7," ")))</f>
        <v xml:space="preserve"> </v>
      </c>
      <c r="Z210" s="166"/>
      <c r="AA210" s="65" t="str">
        <f>IF(Z210=Controles!$D$8,Controles!$E$8,IF(Z210=Controles!$D$9,Controles!$E$9," "))</f>
        <v xml:space="preserve"> </v>
      </c>
      <c r="AB210" s="65" t="str">
        <f t="shared" si="110"/>
        <v/>
      </c>
      <c r="AC210" s="166"/>
      <c r="AD210" s="166"/>
      <c r="AE210" s="166"/>
      <c r="AF210" s="97" t="str">
        <f>+IF(X210=Controles!$D$5,Controles!$N$5,IF(X210=Controles!$D$6,Controles!$N$6,IF(X210=Controles!$D$7,Controles!$N$7," ")))</f>
        <v xml:space="preserve"> </v>
      </c>
      <c r="AG210" s="138" t="str">
        <f>IFERROR(IF(AND(AF209=Controles!$N$5,AF210=Controles!$N$5),(AG209-(+AG209*AB210)),IF(AF210=Controles!$N$5,(R209-(+R209*AB210)),IF(AF210=Controles!$N$7,AG209,""))),"")</f>
        <v/>
      </c>
      <c r="AH210" s="138" t="str">
        <f>IFERROR(IF(AND(AF209=Controles!$N$7,AF210=Controles!$N$7),(AH209-(+AH209*AB210)),IF(AF210=Controles!$N$7,($S$209-(+$S$209*AB210)),IF(AF210=Controles!$N$5,AH209,""))),"")</f>
        <v/>
      </c>
      <c r="AI210" s="178" t="str">
        <f t="shared" ref="AI210:AI217" si="113">IFERROR(IF(AG210="","",IF(AG210&lt;=20,"20",IF(AG210&lt;=40,"40",IF(AG210&lt;=60,"60",IF(AG210&lt;=80,"80","100"))))),"")</f>
        <v/>
      </c>
      <c r="AJ210" s="178" t="str">
        <f t="shared" ref="AJ210:AJ217" si="114">IFERROR(IF(AH210="","",IF(AH210&lt;=20,"20",IF(AH210&lt;=40,"40",IF(AH210&lt;=60,"60",IF(AH210&lt;=80,"80","100"))))),"")</f>
        <v/>
      </c>
      <c r="AK210" s="179" t="str">
        <f t="shared" ref="AK210:AK217" si="115">IFERROR(VALUE((AI210&amp;""&amp;AJ210))," ")</f>
        <v xml:space="preserve"> </v>
      </c>
      <c r="AL210" s="180" t="str">
        <f>IFERROR(VLOOKUP(AK210,'Matriz Calificación'!$C$54:$F$78,2,FALSE),"")</f>
        <v/>
      </c>
      <c r="AM210" s="181" t="str">
        <f>IFERROR(VLOOKUP(AL210,'Matriz Calificación'!$D$54:$I$78,4,FALSE)," ")</f>
        <v xml:space="preserve"> </v>
      </c>
      <c r="AN210" s="289"/>
      <c r="AO210" s="289"/>
      <c r="AP210" s="292"/>
      <c r="AQ210" s="329"/>
      <c r="AR210" s="66"/>
      <c r="AS210" s="167"/>
      <c r="AT210" s="167"/>
      <c r="AU210" s="167"/>
      <c r="AV210" s="66"/>
      <c r="AW210" s="167"/>
      <c r="AX210" s="169"/>
      <c r="AY210" s="169"/>
      <c r="AZ210" s="259"/>
      <c r="BA210" s="250"/>
      <c r="BB210" s="169"/>
      <c r="BC210" s="250"/>
    </row>
    <row r="211" spans="2:55" s="170" customFormat="1" ht="21" hidden="1" customHeight="1" x14ac:dyDescent="0.25">
      <c r="B211" s="264"/>
      <c r="C211" s="267"/>
      <c r="D211" s="258"/>
      <c r="E211" s="259"/>
      <c r="F211" s="255"/>
      <c r="G211" s="258"/>
      <c r="H211" s="250"/>
      <c r="I211" s="252"/>
      <c r="J211" s="254"/>
      <c r="K211" s="182"/>
      <c r="L211" s="261"/>
      <c r="M211" s="262"/>
      <c r="N211" s="261"/>
      <c r="O211" s="256"/>
      <c r="P211" s="292"/>
      <c r="Q211" s="261"/>
      <c r="R211" s="330"/>
      <c r="S211" s="330"/>
      <c r="T211" s="330"/>
      <c r="U211" s="328"/>
      <c r="V211" s="292"/>
      <c r="W211" s="149"/>
      <c r="X211" s="166"/>
      <c r="Y211" s="175" t="str">
        <f>IF(X211=Controles!$D$5,Controles!$E$5,IF(X211=Controles!$D$6,Controles!$E$6,IF(X211=Controles!$D$7,Controles!$E$7," ")))</f>
        <v xml:space="preserve"> </v>
      </c>
      <c r="Z211" s="166"/>
      <c r="AA211" s="65" t="str">
        <f>IF(Z211=Controles!$D$8,Controles!$E$8,IF(Z211=Controles!$D$9,Controles!$E$9," "))</f>
        <v xml:space="preserve"> </v>
      </c>
      <c r="AB211" s="65" t="str">
        <f t="shared" si="110"/>
        <v/>
      </c>
      <c r="AC211" s="166"/>
      <c r="AD211" s="166"/>
      <c r="AE211" s="166"/>
      <c r="AF211" s="97" t="str">
        <f>+IF(X211=Controles!$D$5,Controles!$N$5,IF(X211=Controles!$D$6,Controles!$N$6,IF(X211=Controles!$D$7,Controles!$N$7," ")))</f>
        <v xml:space="preserve"> </v>
      </c>
      <c r="AG211" s="138" t="str">
        <f>IFERROR(IF(AND(AF210=Controles!$N$5,AF211=Controles!$N$5),(AG210-(+AG210*AB211)),IF(AND(AF210=Controles!$N$7,AF211=Controles!$N$5),(AG209-(+AG209*AB211)),IF(AF211=Controles!$N$7,AG210,""))),"")</f>
        <v/>
      </c>
      <c r="AH211" s="138" t="str">
        <f>IFERROR(IF(AND(AF210=Controles!$N$7,AF211=Controles!$N$7),(AH210-(+AH210*AB211)),IF(AND(AF210=Controles!$N$5,AF211=Controles!$N$7),(AH209-(+AH209*AB211)),IF(AF211=Controles!$N$5,AH210,""))),"")</f>
        <v/>
      </c>
      <c r="AI211" s="178" t="str">
        <f t="shared" si="113"/>
        <v/>
      </c>
      <c r="AJ211" s="178" t="str">
        <f t="shared" si="114"/>
        <v/>
      </c>
      <c r="AK211" s="179" t="str">
        <f t="shared" si="115"/>
        <v xml:space="preserve"> </v>
      </c>
      <c r="AL211" s="180" t="str">
        <f>IFERROR(VLOOKUP(AK211,'Matriz Calificación'!$C$54:$F$78,2,FALSE),"")</f>
        <v/>
      </c>
      <c r="AM211" s="181" t="str">
        <f>IFERROR(VLOOKUP(AL211,'Matriz Calificación'!$D$54:$I$78,4,FALSE)," ")</f>
        <v xml:space="preserve"> </v>
      </c>
      <c r="AN211" s="289"/>
      <c r="AO211" s="289"/>
      <c r="AP211" s="292"/>
      <c r="AQ211" s="329"/>
      <c r="AR211" s="66"/>
      <c r="AS211" s="167"/>
      <c r="AT211" s="167"/>
      <c r="AU211" s="167"/>
      <c r="AV211" s="66"/>
      <c r="AW211" s="167"/>
      <c r="AX211" s="169"/>
      <c r="AY211" s="169"/>
      <c r="AZ211" s="259"/>
      <c r="BA211" s="250"/>
      <c r="BB211" s="169"/>
      <c r="BC211" s="250"/>
    </row>
    <row r="212" spans="2:55" s="170" customFormat="1" ht="21" hidden="1" customHeight="1" x14ac:dyDescent="0.25">
      <c r="B212" s="264"/>
      <c r="C212" s="267"/>
      <c r="D212" s="258"/>
      <c r="E212" s="259"/>
      <c r="F212" s="255"/>
      <c r="G212" s="258"/>
      <c r="H212" s="250"/>
      <c r="I212" s="252"/>
      <c r="J212" s="254"/>
      <c r="K212" s="182"/>
      <c r="L212" s="261"/>
      <c r="M212" s="262"/>
      <c r="N212" s="261"/>
      <c r="O212" s="256"/>
      <c r="P212" s="292"/>
      <c r="Q212" s="261"/>
      <c r="R212" s="330"/>
      <c r="S212" s="330"/>
      <c r="T212" s="330"/>
      <c r="U212" s="328"/>
      <c r="V212" s="292"/>
      <c r="W212" s="149"/>
      <c r="X212" s="166"/>
      <c r="Y212" s="175" t="str">
        <f>IF(X212=Controles!$D$5,Controles!$E$5,IF(X212=Controles!$D$6,Controles!$E$6,IF(X212=Controles!$D$7,Controles!$E$7," ")))</f>
        <v xml:space="preserve"> </v>
      </c>
      <c r="Z212" s="166"/>
      <c r="AA212" s="65" t="str">
        <f>IF(Z212=Controles!$D$8,Controles!$E$8,IF(Z212=Controles!$D$9,Controles!$E$9," "))</f>
        <v xml:space="preserve"> </v>
      </c>
      <c r="AB212" s="65" t="str">
        <f t="shared" si="110"/>
        <v/>
      </c>
      <c r="AC212" s="166"/>
      <c r="AD212" s="166"/>
      <c r="AE212" s="166"/>
      <c r="AF212" s="97" t="str">
        <f>+IF(X212=Controles!$D$5,Controles!$N$5,IF(X212=Controles!$D$6,Controles!$N$6,IF(X212=Controles!$D$7,Controles!$N$7," ")))</f>
        <v xml:space="preserve"> </v>
      </c>
      <c r="AG212" s="138" t="str">
        <f>IFERROR(IF(AND(AF211=Controles!$N$5,AF212=Controles!$N$5),(AG211-(+AG211*AB212)),IF(AND(AF211=Controles!$N$7,AF212=Controles!$N$5),(AG210-(+AG210*AB212)),IF(AF212=Controles!$N$7,AG211,""))),"")</f>
        <v/>
      </c>
      <c r="AH212" s="138" t="str">
        <f>IFERROR(IF(AND(AF211=Controles!$N$7,AF212=Controles!$N$7),(AH211-(+AH211*AB212)),IF(AND(AF211=Controles!$N$5,AF212=Controles!$N$7),(AH210-(+AH210*AB212)),IF(AF212=Controles!$N$5,AH211,""))),"")</f>
        <v/>
      </c>
      <c r="AI212" s="178" t="str">
        <f t="shared" si="113"/>
        <v/>
      </c>
      <c r="AJ212" s="178" t="str">
        <f t="shared" si="114"/>
        <v/>
      </c>
      <c r="AK212" s="179" t="str">
        <f t="shared" si="115"/>
        <v xml:space="preserve"> </v>
      </c>
      <c r="AL212" s="180" t="str">
        <f>IFERROR(VLOOKUP(AK212,'Matriz Calificación'!$C$54:$F$78,2,FALSE),"")</f>
        <v/>
      </c>
      <c r="AM212" s="181" t="str">
        <f>IFERROR(VLOOKUP(AL212,'Matriz Calificación'!$D$54:$I$78,4,FALSE)," ")</f>
        <v xml:space="preserve"> </v>
      </c>
      <c r="AN212" s="289"/>
      <c r="AO212" s="289"/>
      <c r="AP212" s="292"/>
      <c r="AQ212" s="329"/>
      <c r="AR212" s="66"/>
      <c r="AS212" s="167"/>
      <c r="AT212" s="167"/>
      <c r="AU212" s="167"/>
      <c r="AV212" s="66"/>
      <c r="AW212" s="167"/>
      <c r="AX212" s="169"/>
      <c r="AY212" s="169"/>
      <c r="AZ212" s="259"/>
      <c r="BA212" s="250"/>
      <c r="BB212" s="169"/>
      <c r="BC212" s="250"/>
    </row>
    <row r="213" spans="2:55" s="170" customFormat="1" ht="21" hidden="1" customHeight="1" x14ac:dyDescent="0.25">
      <c r="B213" s="264"/>
      <c r="C213" s="267"/>
      <c r="D213" s="258"/>
      <c r="E213" s="259"/>
      <c r="F213" s="255"/>
      <c r="G213" s="258"/>
      <c r="H213" s="250"/>
      <c r="I213" s="252"/>
      <c r="J213" s="254"/>
      <c r="K213" s="182"/>
      <c r="L213" s="261"/>
      <c r="M213" s="262"/>
      <c r="N213" s="261"/>
      <c r="O213" s="256"/>
      <c r="P213" s="292"/>
      <c r="Q213" s="261"/>
      <c r="R213" s="330"/>
      <c r="S213" s="330"/>
      <c r="T213" s="330"/>
      <c r="U213" s="328"/>
      <c r="V213" s="292"/>
      <c r="W213" s="149"/>
      <c r="X213" s="166"/>
      <c r="Y213" s="175" t="str">
        <f>IF(X213=Controles!$D$5,Controles!$E$5,IF(X213=Controles!$D$6,Controles!$E$6,IF(X213=Controles!$D$7,Controles!$E$7," ")))</f>
        <v xml:space="preserve"> </v>
      </c>
      <c r="Z213" s="166"/>
      <c r="AA213" s="65" t="str">
        <f>IF(Z213=Controles!$D$8,Controles!$E$8,IF(Z213=Controles!$D$9,Controles!$E$9," "))</f>
        <v xml:space="preserve"> </v>
      </c>
      <c r="AB213" s="65" t="str">
        <f t="shared" si="110"/>
        <v/>
      </c>
      <c r="AC213" s="166"/>
      <c r="AD213" s="166"/>
      <c r="AE213" s="166"/>
      <c r="AF213" s="97" t="str">
        <f>+IF(X213=Controles!$D$5,Controles!$N$5,IF(X213=Controles!$D$6,Controles!$N$6,IF(X213=Controles!$D$7,Controles!$N$7," ")))</f>
        <v xml:space="preserve"> </v>
      </c>
      <c r="AG213" s="138" t="str">
        <f>IFERROR(IF(AND(AF212=Controles!$N$5,AF213=Controles!$N$5),(AG212-(+AG212*AB213)),IF(AND(AF212=Controles!$N$7,AF213=Controles!$N$5),(AG211-(+AG211*AB213)),IF(AF213=Controles!$N$7,AG212,""))),"")</f>
        <v/>
      </c>
      <c r="AH213" s="138" t="str">
        <f>IFERROR(IF(AND(AF212=Controles!$N$7,AF213=Controles!$N$7),(AH212-(+AH212*AB213)),IF(AND(AF212=Controles!$N$5,AF213=Controles!$N$7),(AH211-(+AH211*AB213)),IF(AF213=Controles!$N$5,AH212,""))),"")</f>
        <v/>
      </c>
      <c r="AI213" s="178" t="str">
        <f t="shared" si="113"/>
        <v/>
      </c>
      <c r="AJ213" s="178" t="str">
        <f t="shared" si="114"/>
        <v/>
      </c>
      <c r="AK213" s="179" t="str">
        <f t="shared" si="115"/>
        <v xml:space="preserve"> </v>
      </c>
      <c r="AL213" s="180" t="str">
        <f>IFERROR(VLOOKUP(AK213,'Matriz Calificación'!$C$54:$F$78,2,FALSE),"")</f>
        <v/>
      </c>
      <c r="AM213" s="181" t="str">
        <f>IFERROR(VLOOKUP(AL213,'Matriz Calificación'!$D$54:$I$78,4,FALSE)," ")</f>
        <v xml:space="preserve"> </v>
      </c>
      <c r="AN213" s="289"/>
      <c r="AO213" s="289"/>
      <c r="AP213" s="292"/>
      <c r="AQ213" s="329"/>
      <c r="AR213" s="66"/>
      <c r="AS213" s="167"/>
      <c r="AT213" s="167"/>
      <c r="AU213" s="167"/>
      <c r="AV213" s="66"/>
      <c r="AW213" s="167"/>
      <c r="AX213" s="169"/>
      <c r="AY213" s="169"/>
      <c r="AZ213" s="259"/>
      <c r="BA213" s="250"/>
      <c r="BB213" s="169"/>
      <c r="BC213" s="250"/>
    </row>
    <row r="214" spans="2:55" s="170" customFormat="1" ht="21" hidden="1" customHeight="1" x14ac:dyDescent="0.25">
      <c r="B214" s="264"/>
      <c r="C214" s="267"/>
      <c r="D214" s="258"/>
      <c r="E214" s="259"/>
      <c r="F214" s="255"/>
      <c r="G214" s="258"/>
      <c r="H214" s="250"/>
      <c r="I214" s="252"/>
      <c r="J214" s="254"/>
      <c r="K214" s="182"/>
      <c r="L214" s="261"/>
      <c r="M214" s="262"/>
      <c r="N214" s="261"/>
      <c r="O214" s="256"/>
      <c r="P214" s="292"/>
      <c r="Q214" s="261"/>
      <c r="R214" s="330"/>
      <c r="S214" s="330"/>
      <c r="T214" s="330"/>
      <c r="U214" s="328"/>
      <c r="V214" s="292"/>
      <c r="W214" s="149"/>
      <c r="X214" s="166"/>
      <c r="Y214" s="175" t="str">
        <f>IF(X214=Controles!$D$5,Controles!$E$5,IF(X214=Controles!$D$6,Controles!$E$6,IF(X214=Controles!$D$7,Controles!$E$7," ")))</f>
        <v xml:space="preserve"> </v>
      </c>
      <c r="Z214" s="166"/>
      <c r="AA214" s="65" t="str">
        <f>IF(Z214=Controles!$D$8,Controles!$E$8,IF(Z214=Controles!$D$9,Controles!$E$9," "))</f>
        <v xml:space="preserve"> </v>
      </c>
      <c r="AB214" s="65" t="str">
        <f t="shared" si="110"/>
        <v/>
      </c>
      <c r="AC214" s="166"/>
      <c r="AD214" s="166"/>
      <c r="AE214" s="166"/>
      <c r="AF214" s="97" t="str">
        <f>+IF(X214=Controles!$D$5,Controles!$N$5,IF(X214=Controles!$D$6,Controles!$N$6,IF(X214=Controles!$D$7,Controles!$N$7," ")))</f>
        <v xml:space="preserve"> </v>
      </c>
      <c r="AG214" s="138" t="str">
        <f>IFERROR(IF(AND(AF213=Controles!$N$5,AF214=Controles!$N$5),(AG213-(+AG213*AB214)),IF(AND(AF213=Controles!$N$7,AF214=Controles!$N$5),(AG212-(+AG212*AB214)),IF(AF214=Controles!$N$7,AG213,""))),"")</f>
        <v/>
      </c>
      <c r="AH214" s="138" t="str">
        <f>IFERROR(IF(AND(AF213=Controles!$N$7,AF214=Controles!$N$7),(AH213-(+AH213*AB214)),IF(AND(AF213=Controles!$N$5,AF214=Controles!$N$7),(AH212-(+AH212*AB214)),IF(AF214=Controles!$N$5,AH213,""))),"")</f>
        <v/>
      </c>
      <c r="AI214" s="178" t="str">
        <f t="shared" si="113"/>
        <v/>
      </c>
      <c r="AJ214" s="178" t="str">
        <f t="shared" si="114"/>
        <v/>
      </c>
      <c r="AK214" s="179" t="str">
        <f t="shared" si="115"/>
        <v xml:space="preserve"> </v>
      </c>
      <c r="AL214" s="180" t="str">
        <f>IFERROR(VLOOKUP(AK214,'Matriz Calificación'!$C$54:$F$78,2,FALSE),"")</f>
        <v/>
      </c>
      <c r="AM214" s="181" t="str">
        <f>IFERROR(VLOOKUP(AL214,'Matriz Calificación'!$D$54:$I$78,4,FALSE)," ")</f>
        <v xml:space="preserve"> </v>
      </c>
      <c r="AN214" s="289"/>
      <c r="AO214" s="289"/>
      <c r="AP214" s="292"/>
      <c r="AQ214" s="329"/>
      <c r="AR214" s="66"/>
      <c r="AS214" s="167"/>
      <c r="AT214" s="167"/>
      <c r="AU214" s="167"/>
      <c r="AV214" s="66"/>
      <c r="AW214" s="167"/>
      <c r="AX214" s="169"/>
      <c r="AY214" s="169"/>
      <c r="AZ214" s="259"/>
      <c r="BA214" s="250"/>
      <c r="BB214" s="169"/>
      <c r="BC214" s="250"/>
    </row>
    <row r="215" spans="2:55" s="170" customFormat="1" ht="21" hidden="1" customHeight="1" x14ac:dyDescent="0.25">
      <c r="B215" s="264"/>
      <c r="C215" s="267"/>
      <c r="D215" s="258"/>
      <c r="E215" s="259"/>
      <c r="F215" s="255"/>
      <c r="G215" s="258"/>
      <c r="H215" s="250"/>
      <c r="I215" s="252"/>
      <c r="J215" s="254"/>
      <c r="K215" s="182"/>
      <c r="L215" s="261"/>
      <c r="M215" s="262"/>
      <c r="N215" s="261"/>
      <c r="O215" s="256"/>
      <c r="P215" s="292"/>
      <c r="Q215" s="261"/>
      <c r="R215" s="330"/>
      <c r="S215" s="330"/>
      <c r="T215" s="330"/>
      <c r="U215" s="328"/>
      <c r="V215" s="292"/>
      <c r="W215" s="149"/>
      <c r="X215" s="166"/>
      <c r="Y215" s="175" t="str">
        <f>IF(X215=Controles!$D$5,Controles!$E$5,IF(X215=Controles!$D$6,Controles!$E$6,IF(X215=Controles!$D$7,Controles!$E$7," ")))</f>
        <v xml:space="preserve"> </v>
      </c>
      <c r="Z215" s="166"/>
      <c r="AA215" s="65" t="str">
        <f>IF(Z215=Controles!$D$8,Controles!$E$8,IF(Z215=Controles!$D$9,Controles!$E$9," "))</f>
        <v xml:space="preserve"> </v>
      </c>
      <c r="AB215" s="65" t="str">
        <f t="shared" si="110"/>
        <v/>
      </c>
      <c r="AC215" s="166"/>
      <c r="AD215" s="166"/>
      <c r="AE215" s="166"/>
      <c r="AF215" s="97" t="str">
        <f>+IF(X215=Controles!$D$5,Controles!$N$5,IF(X215=Controles!$D$6,Controles!$N$6,IF(X215=Controles!$D$7,Controles!$N$7," ")))</f>
        <v xml:space="preserve"> </v>
      </c>
      <c r="AG215" s="138" t="str">
        <f>IFERROR(IF(AND(AF214=Controles!$N$5,AF215=Controles!$N$5),(AG214-(+AG214*AB215)),IF(AND(AF214=Controles!$N$7,AF215=Controles!$N$5),(AG213-(+AG213*AB215)),IF(AF215=Controles!$N$7,AG214,""))),"")</f>
        <v/>
      </c>
      <c r="AH215" s="138" t="str">
        <f>IFERROR(IF(AND(AF214=Controles!$N$7,AF215=Controles!$N$7),(AH214-(+AH214*AB215)),IF(AND(AF214=Controles!$N$5,AF215=Controles!$N$7),(AH213-(+AH213*AB215)),IF(AF215=Controles!$N$5,AH214,""))),"")</f>
        <v/>
      </c>
      <c r="AI215" s="178" t="str">
        <f t="shared" si="113"/>
        <v/>
      </c>
      <c r="AJ215" s="178" t="str">
        <f t="shared" si="114"/>
        <v/>
      </c>
      <c r="AK215" s="179" t="str">
        <f t="shared" si="115"/>
        <v xml:space="preserve"> </v>
      </c>
      <c r="AL215" s="180" t="str">
        <f>IFERROR(VLOOKUP(AK215,'Matriz Calificación'!$C$54:$F$78,2,FALSE),"")</f>
        <v/>
      </c>
      <c r="AM215" s="181" t="str">
        <f>IFERROR(VLOOKUP(AL215,'Matriz Calificación'!$D$54:$I$78,4,FALSE)," ")</f>
        <v xml:space="preserve"> </v>
      </c>
      <c r="AN215" s="289"/>
      <c r="AO215" s="289"/>
      <c r="AP215" s="292"/>
      <c r="AQ215" s="329"/>
      <c r="AR215" s="66"/>
      <c r="AS215" s="165"/>
      <c r="AT215" s="168"/>
      <c r="AU215" s="168"/>
      <c r="AV215" s="66"/>
      <c r="AW215" s="167"/>
      <c r="AX215" s="169"/>
      <c r="AY215" s="169"/>
      <c r="AZ215" s="259"/>
      <c r="BA215" s="250"/>
      <c r="BB215" s="169"/>
      <c r="BC215" s="250"/>
    </row>
    <row r="216" spans="2:55" s="170" customFormat="1" ht="21" hidden="1" customHeight="1" x14ac:dyDescent="0.25">
      <c r="B216" s="264"/>
      <c r="C216" s="267"/>
      <c r="D216" s="258"/>
      <c r="E216" s="259"/>
      <c r="F216" s="255"/>
      <c r="G216" s="258"/>
      <c r="H216" s="250"/>
      <c r="I216" s="252"/>
      <c r="J216" s="254"/>
      <c r="K216" s="182"/>
      <c r="L216" s="261"/>
      <c r="M216" s="262"/>
      <c r="N216" s="261"/>
      <c r="O216" s="256"/>
      <c r="P216" s="292"/>
      <c r="Q216" s="261"/>
      <c r="R216" s="330"/>
      <c r="S216" s="330"/>
      <c r="T216" s="330"/>
      <c r="U216" s="328"/>
      <c r="V216" s="292"/>
      <c r="W216" s="149"/>
      <c r="X216" s="166"/>
      <c r="Y216" s="175" t="str">
        <f>IF(X216=Controles!$D$5,Controles!$E$5,IF(X216=Controles!$D$6,Controles!$E$6,IF(X216=Controles!$D$7,Controles!$E$7," ")))</f>
        <v xml:space="preserve"> </v>
      </c>
      <c r="Z216" s="166"/>
      <c r="AA216" s="65" t="str">
        <f>IF(Z216=Controles!$D$8,Controles!$E$8,IF(Z216=Controles!$D$9,Controles!$E$9," "))</f>
        <v xml:space="preserve"> </v>
      </c>
      <c r="AB216" s="65" t="str">
        <f t="shared" si="110"/>
        <v/>
      </c>
      <c r="AC216" s="166"/>
      <c r="AD216" s="166"/>
      <c r="AE216" s="166"/>
      <c r="AF216" s="97" t="str">
        <f>+IF(X216=Controles!$D$5,Controles!$N$5,IF(X216=Controles!$D$6,Controles!$N$6,IF(X216=Controles!$D$7,Controles!$N$7," ")))</f>
        <v xml:space="preserve"> </v>
      </c>
      <c r="AG216" s="138" t="str">
        <f>IFERROR(IF(AND(AF215=Controles!$N$5,AF216=Controles!$N$5),(AG215-(+AG215*AB216)),IF(AND(AF215=Controles!$N$7,AF216=Controles!$N$5),(AG214-(+AG214*AB216)),IF(AF216=Controles!$N$7,AG215,""))),"")</f>
        <v/>
      </c>
      <c r="AH216" s="138" t="str">
        <f>IFERROR(IF(AND(AF215=Controles!$N$7,AF216=Controles!$N$7),(AH215-(+AH215*AB216)),IF(AND(AF215=Controles!$N$5,AF216=Controles!$N$7),(AH214-(+AH214*AB216)),IF(AF216=Controles!$N$5,AH215,""))),"")</f>
        <v/>
      </c>
      <c r="AI216" s="178" t="str">
        <f t="shared" si="113"/>
        <v/>
      </c>
      <c r="AJ216" s="178" t="str">
        <f t="shared" si="114"/>
        <v/>
      </c>
      <c r="AK216" s="179" t="str">
        <f t="shared" si="115"/>
        <v xml:space="preserve"> </v>
      </c>
      <c r="AL216" s="180" t="str">
        <f>IFERROR(VLOOKUP(AK216,'Matriz Calificación'!$C$54:$F$78,2,FALSE),"")</f>
        <v/>
      </c>
      <c r="AM216" s="181" t="str">
        <f>IFERROR(VLOOKUP(AL216,'Matriz Calificación'!$D$54:$I$78,4,FALSE)," ")</f>
        <v xml:space="preserve"> </v>
      </c>
      <c r="AN216" s="289"/>
      <c r="AO216" s="289"/>
      <c r="AP216" s="292"/>
      <c r="AQ216" s="329"/>
      <c r="AR216" s="66"/>
      <c r="AS216" s="165"/>
      <c r="AT216" s="168"/>
      <c r="AU216" s="168"/>
      <c r="AV216" s="66"/>
      <c r="AW216" s="167"/>
      <c r="AX216" s="169"/>
      <c r="AY216" s="169"/>
      <c r="AZ216" s="259"/>
      <c r="BA216" s="250"/>
      <c r="BB216" s="169"/>
      <c r="BC216" s="250"/>
    </row>
    <row r="217" spans="2:55" s="170" customFormat="1" ht="21" hidden="1" customHeight="1" x14ac:dyDescent="0.25">
      <c r="B217" s="265"/>
      <c r="C217" s="268"/>
      <c r="D217" s="258"/>
      <c r="E217" s="259"/>
      <c r="F217" s="255"/>
      <c r="G217" s="258"/>
      <c r="H217" s="250"/>
      <c r="I217" s="253"/>
      <c r="J217" s="254"/>
      <c r="K217" s="182"/>
      <c r="L217" s="261"/>
      <c r="M217" s="262"/>
      <c r="N217" s="261"/>
      <c r="O217" s="257"/>
      <c r="P217" s="292"/>
      <c r="Q217" s="261"/>
      <c r="R217" s="330"/>
      <c r="S217" s="330"/>
      <c r="T217" s="330"/>
      <c r="U217" s="328"/>
      <c r="V217" s="292"/>
      <c r="W217" s="149"/>
      <c r="X217" s="166"/>
      <c r="Y217" s="175" t="str">
        <f>IF(X217=Controles!$D$5,Controles!$E$5,IF(X217=Controles!$D$6,Controles!$E$6,IF(X217=Controles!$D$7,Controles!$E$7," ")))</f>
        <v xml:space="preserve"> </v>
      </c>
      <c r="Z217" s="166"/>
      <c r="AA217" s="65" t="str">
        <f>IF(Z217=Controles!$D$8,Controles!$E$8,IF(Z217=Controles!$D$9,Controles!$E$9," "))</f>
        <v xml:space="preserve"> </v>
      </c>
      <c r="AB217" s="65" t="str">
        <f t="shared" si="110"/>
        <v/>
      </c>
      <c r="AC217" s="166"/>
      <c r="AD217" s="166"/>
      <c r="AE217" s="166"/>
      <c r="AF217" s="97" t="str">
        <f>+IF(X217=Controles!$D$5,Controles!$N$5,IF(X217=Controles!$D$6,Controles!$N$6,IF(X217=Controles!$D$7,Controles!$N$7," ")))</f>
        <v xml:space="preserve"> </v>
      </c>
      <c r="AG217" s="138" t="str">
        <f>IFERROR(IF(AND(AF216=Controles!$N$5,AF217=Controles!$N$5),(AG216-(+AG216*AB217)),IF(AND(AF216=Controles!$N$7,AF217=Controles!$N$5),(AG215-(+AG215*AB217)),IF(AF217=Controles!$N$7,AG216,""))),"")</f>
        <v/>
      </c>
      <c r="AH217" s="138" t="str">
        <f>IFERROR(IF(AND(AF216=Controles!$N$7,AF217=Controles!$N$7),(AH216-(+AH216*AB217)),IF(AND(AF216=Controles!$N$5,AF217=Controles!$N$7),(AH215-(+AH215*AB217)),IF(AF217=Controles!$N$5,AH216,""))),"")</f>
        <v/>
      </c>
      <c r="AI217" s="178" t="str">
        <f t="shared" si="113"/>
        <v/>
      </c>
      <c r="AJ217" s="178" t="str">
        <f t="shared" si="114"/>
        <v/>
      </c>
      <c r="AK217" s="179" t="str">
        <f t="shared" si="115"/>
        <v xml:space="preserve"> </v>
      </c>
      <c r="AL217" s="180" t="str">
        <f>IFERROR(VLOOKUP(AK217,'Matriz Calificación'!$C$54:$F$78,2,FALSE),"")</f>
        <v/>
      </c>
      <c r="AM217" s="181" t="str">
        <f>IFERROR(VLOOKUP(AL217,'Matriz Calificación'!$D$54:$I$78,4,FALSE)," ")</f>
        <v xml:space="preserve"> </v>
      </c>
      <c r="AN217" s="290"/>
      <c r="AO217" s="290"/>
      <c r="AP217" s="292"/>
      <c r="AQ217" s="329"/>
      <c r="AR217" s="66"/>
      <c r="AS217" s="165"/>
      <c r="AT217" s="67"/>
      <c r="AU217" s="67"/>
      <c r="AV217" s="66"/>
      <c r="AW217" s="167"/>
      <c r="AX217" s="169"/>
      <c r="AY217" s="169"/>
      <c r="AZ217" s="259"/>
      <c r="BA217" s="250"/>
      <c r="BB217" s="169"/>
      <c r="BC217" s="250"/>
    </row>
    <row r="218" spans="2:55" s="170" customFormat="1" ht="21" hidden="1" customHeight="1" x14ac:dyDescent="0.25">
      <c r="B218" s="263"/>
      <c r="C218" s="266" t="str">
        <f>+IFERROR(VLOOKUP(B218,INF!$A$2:$B$90,2,FALSE)," ")</f>
        <v xml:space="preserve"> </v>
      </c>
      <c r="D218" s="258"/>
      <c r="E218" s="259"/>
      <c r="F218" s="260"/>
      <c r="G218" s="258"/>
      <c r="H218" s="250"/>
      <c r="I218" s="251"/>
      <c r="J218" s="254" t="str">
        <f t="shared" ref="J218" si="116">IF(G218&lt;&gt;"",CONCATENATE("Posibilidad de ",G218," por"," ",H218," debido a"," ",I218),"")</f>
        <v/>
      </c>
      <c r="K218" s="182"/>
      <c r="L218" s="261"/>
      <c r="M218" s="262"/>
      <c r="N218" s="261"/>
      <c r="O218" s="256"/>
      <c r="P218" s="292" t="str">
        <f>IF(O218="","",IF(O218&lt;=2,Probabilidad!$B$8,IF(O218&lt;=11.999,Probabilidad!$B$7,IF(O218&lt;=48,Probabilidad!$B$6,IF(O218&lt;=239.999,Probabilidad!$B$5,IF(O218&gt;=240,Probabilidad!$B$4,""))))))</f>
        <v/>
      </c>
      <c r="Q218" s="261"/>
      <c r="R218" s="330" t="str">
        <f>IFERROR(VLOOKUP(P218,Probabilidad!$B$4:$C$8,2,FALSE),"")</f>
        <v/>
      </c>
      <c r="S218" s="330" t="str">
        <f>IFERROR(VLOOKUP(Q218,Impacto!$B$4:$C$16,2,FALSE),"")</f>
        <v/>
      </c>
      <c r="T218" s="330" t="str">
        <f t="shared" ref="T218" si="117">IFERROR(VALUE((R218&amp;""&amp;S218))," ")</f>
        <v xml:space="preserve"> </v>
      </c>
      <c r="U218" s="328" t="str">
        <f>IFERROR(VLOOKUP(T218,'Matriz Calificación'!$C$54:$D$78,2,FALSE)," ")</f>
        <v xml:space="preserve"> </v>
      </c>
      <c r="V218" s="292" t="str">
        <f>IFERROR(VLOOKUP(T218,'Matriz Calificación'!$C$54:$F$78,3,FALSE)," ")</f>
        <v xml:space="preserve"> </v>
      </c>
      <c r="W218" s="149"/>
      <c r="X218" s="166"/>
      <c r="Y218" s="175" t="str">
        <f>IF(X218=Controles!$D$5,Controles!$E$5,IF(X218=Controles!$D$6,Controles!$E$6,IF(X218=Controles!$D$7,Controles!$E$7," ")))</f>
        <v xml:space="preserve"> </v>
      </c>
      <c r="Z218" s="166"/>
      <c r="AA218" s="65" t="str">
        <f>IF(Z218=Controles!$D$8,Controles!$E$8,IF(Z218=Controles!$D$9,Controles!$E$9," "))</f>
        <v xml:space="preserve"> </v>
      </c>
      <c r="AB218" s="65" t="str">
        <f t="shared" si="110"/>
        <v/>
      </c>
      <c r="AC218" s="166"/>
      <c r="AD218" s="166"/>
      <c r="AE218" s="166"/>
      <c r="AF218" s="97" t="str">
        <f>+IF(X218=Controles!$D$5,Controles!$N$5,IF(X218=Controles!$D$6,Controles!$N$6,IF(X218=Controles!$D$7,Controles!$N$7," ")))</f>
        <v xml:space="preserve"> </v>
      </c>
      <c r="AG218" s="138" t="str">
        <f>IFERROR(IF(AF218=Controles!$N$5,(($R$218-($R$218*AB218))),IF(AF218=Controles!$N$7,$R$218,""))," ")</f>
        <v/>
      </c>
      <c r="AH218" s="138" t="str">
        <f>IFERROR(IF(AF218=Controles!$N$7,(($S$218-($S$218*AB218))),IF(AF218=Controles!$N$5,$S$218,""))," ")</f>
        <v/>
      </c>
      <c r="AI218" s="178" t="str">
        <f>IFERROR(IF(AG218="","",IF(AG218&lt;=20,"20",IF(AG218&lt;=40,"40",IF(AG218&lt;=60,"60",IF(AG218&lt;=80,"80","100"))))),"")</f>
        <v/>
      </c>
      <c r="AJ218" s="178" t="str">
        <f>IFERROR(IF(AH218="","",IF(AH218&lt;=20,"20",IF(AH218&lt;=40,"40",IF(AH218&lt;=60,"60",IF(AH218&lt;=80,"80","100"))))),"")</f>
        <v/>
      </c>
      <c r="AK218" s="179" t="str">
        <f>IFERROR(VALUE((AI218&amp;""&amp;AJ218))," ")</f>
        <v xml:space="preserve"> </v>
      </c>
      <c r="AL218" s="180" t="str">
        <f>IFERROR(VLOOKUP(AK218,'Matriz Calificación'!$C$54:$F$78,2,FALSE),"")</f>
        <v/>
      </c>
      <c r="AM218" s="181" t="str">
        <f>IFERROR(VLOOKUP(AL218,'Matriz Calificación'!$D$54:$I$78,4,FALSE)," ")</f>
        <v xml:space="preserve"> </v>
      </c>
      <c r="AN218" s="288" t="e" cm="1" vm="1">
        <f t="array" aca="1" ref="AN218" ca="1">INDEX(AK218:AK226,COUNT(AK218:AK226))</f>
        <v>#VALUE!</v>
      </c>
      <c r="AO218" s="288" t="str">
        <f ca="1">IFERROR(VLOOKUP(AN218,'Matriz Calificación'!$C$54:$F$78,2,FALSE),"")</f>
        <v/>
      </c>
      <c r="AP218" s="292" t="str">
        <f ca="1">IFERROR(VLOOKUP(AO218,'Matriz Calificación'!$D$54:$I$78,4,FALSE)," ")</f>
        <v xml:space="preserve"> </v>
      </c>
      <c r="AQ218" s="329" t="str">
        <f ca="1">IFERROR(VLOOKUP(AO218,'Matriz Calificación'!$D$54:$I$78,5,FALSE)," ")</f>
        <v xml:space="preserve"> </v>
      </c>
      <c r="AR218" s="66"/>
      <c r="AS218" s="167"/>
      <c r="AT218" s="167"/>
      <c r="AU218" s="167"/>
      <c r="AV218" s="66"/>
      <c r="AW218" s="167"/>
      <c r="AX218" s="169"/>
      <c r="AY218" s="169"/>
      <c r="AZ218" s="259"/>
      <c r="BA218" s="250"/>
      <c r="BB218" s="169"/>
      <c r="BC218" s="250"/>
    </row>
    <row r="219" spans="2:55" s="170" customFormat="1" ht="21" hidden="1" customHeight="1" x14ac:dyDescent="0.25">
      <c r="B219" s="264"/>
      <c r="C219" s="267"/>
      <c r="D219" s="258"/>
      <c r="E219" s="259"/>
      <c r="F219" s="255"/>
      <c r="G219" s="258"/>
      <c r="H219" s="250"/>
      <c r="I219" s="252"/>
      <c r="J219" s="254"/>
      <c r="K219" s="182"/>
      <c r="L219" s="261"/>
      <c r="M219" s="262"/>
      <c r="N219" s="261"/>
      <c r="O219" s="256"/>
      <c r="P219" s="292"/>
      <c r="Q219" s="261"/>
      <c r="R219" s="330"/>
      <c r="S219" s="330"/>
      <c r="T219" s="330"/>
      <c r="U219" s="328"/>
      <c r="V219" s="292"/>
      <c r="W219" s="149"/>
      <c r="X219" s="166"/>
      <c r="Y219" s="175" t="str">
        <f>IF(X219=Controles!$D$5,Controles!$E$5,IF(X219=Controles!$D$6,Controles!$E$6,IF(X219=Controles!$D$7,Controles!$E$7," ")))</f>
        <v xml:space="preserve"> </v>
      </c>
      <c r="Z219" s="166"/>
      <c r="AA219" s="65" t="str">
        <f>IF(Z219=Controles!$D$8,Controles!$E$8,IF(Z219=Controles!$D$9,Controles!$E$9," "))</f>
        <v xml:space="preserve"> </v>
      </c>
      <c r="AB219" s="65" t="str">
        <f t="shared" si="110"/>
        <v/>
      </c>
      <c r="AC219" s="166"/>
      <c r="AD219" s="166"/>
      <c r="AE219" s="166"/>
      <c r="AF219" s="97" t="str">
        <f>+IF(X219=Controles!$D$5,Controles!$N$5,IF(X219=Controles!$D$6,Controles!$N$6,IF(X219=Controles!$D$7,Controles!$N$7," ")))</f>
        <v xml:space="preserve"> </v>
      </c>
      <c r="AG219" s="138" t="str">
        <f>IFERROR(IF(AND(AF218=Controles!$N$5,AF219=Controles!$N$5),(AG218-(+AG218*AB219)),IF(AF219=Controles!$N$5,(R218-(+R218*AB219)),IF(AF219=Controles!$N$7,AG218,""))),"")</f>
        <v/>
      </c>
      <c r="AH219" s="138" t="str">
        <f>IFERROR(IF(AND(AF218=Controles!$N$7,AF219=Controles!$N$7),(AH218-(+AH218*AB219)),IF(AF219=Controles!$N$7,($S$218-(+$S$218*AB219)),IF(AF219=Controles!$N$5,AH218,""))),"")</f>
        <v/>
      </c>
      <c r="AI219" s="178" t="str">
        <f t="shared" ref="AI219:AI226" si="118">IFERROR(IF(AG219="","",IF(AG219&lt;=20,"20",IF(AG219&lt;=40,"40",IF(AG219&lt;=60,"60",IF(AG219&lt;=80,"80","100"))))),"")</f>
        <v/>
      </c>
      <c r="AJ219" s="178" t="str">
        <f t="shared" ref="AJ219:AJ226" si="119">IFERROR(IF(AH219="","",IF(AH219&lt;=20,"20",IF(AH219&lt;=40,"40",IF(AH219&lt;=60,"60",IF(AH219&lt;=80,"80","100"))))),"")</f>
        <v/>
      </c>
      <c r="AK219" s="179" t="str">
        <f t="shared" ref="AK219:AK226" si="120">IFERROR(VALUE((AI219&amp;""&amp;AJ219))," ")</f>
        <v xml:space="preserve"> </v>
      </c>
      <c r="AL219" s="180" t="str">
        <f>IFERROR(VLOOKUP(AK219,'Matriz Calificación'!$C$54:$F$78,2,FALSE),"")</f>
        <v/>
      </c>
      <c r="AM219" s="181" t="str">
        <f>IFERROR(VLOOKUP(AL219,'Matriz Calificación'!$D$54:$I$78,4,FALSE)," ")</f>
        <v xml:space="preserve"> </v>
      </c>
      <c r="AN219" s="289"/>
      <c r="AO219" s="289"/>
      <c r="AP219" s="292"/>
      <c r="AQ219" s="329"/>
      <c r="AR219" s="66"/>
      <c r="AS219" s="167"/>
      <c r="AT219" s="167"/>
      <c r="AU219" s="167"/>
      <c r="AV219" s="66"/>
      <c r="AW219" s="167"/>
      <c r="AX219" s="169"/>
      <c r="AY219" s="169"/>
      <c r="AZ219" s="259"/>
      <c r="BA219" s="250"/>
      <c r="BB219" s="169"/>
      <c r="BC219" s="250"/>
    </row>
    <row r="220" spans="2:55" s="170" customFormat="1" ht="21" hidden="1" customHeight="1" x14ac:dyDescent="0.25">
      <c r="B220" s="264"/>
      <c r="C220" s="267"/>
      <c r="D220" s="258"/>
      <c r="E220" s="259"/>
      <c r="F220" s="255"/>
      <c r="G220" s="258"/>
      <c r="H220" s="250"/>
      <c r="I220" s="252"/>
      <c r="J220" s="254"/>
      <c r="K220" s="182"/>
      <c r="L220" s="261"/>
      <c r="M220" s="262"/>
      <c r="N220" s="261"/>
      <c r="O220" s="256"/>
      <c r="P220" s="292"/>
      <c r="Q220" s="261"/>
      <c r="R220" s="330"/>
      <c r="S220" s="330"/>
      <c r="T220" s="330"/>
      <c r="U220" s="328"/>
      <c r="V220" s="292"/>
      <c r="W220" s="149"/>
      <c r="X220" s="166"/>
      <c r="Y220" s="175" t="str">
        <f>IF(X220=Controles!$D$5,Controles!$E$5,IF(X220=Controles!$D$6,Controles!$E$6,IF(X220=Controles!$D$7,Controles!$E$7," ")))</f>
        <v xml:space="preserve"> </v>
      </c>
      <c r="Z220" s="166"/>
      <c r="AA220" s="65" t="str">
        <f>IF(Z220=Controles!$D$8,Controles!$E$8,IF(Z220=Controles!$D$9,Controles!$E$9," "))</f>
        <v xml:space="preserve"> </v>
      </c>
      <c r="AB220" s="65" t="str">
        <f t="shared" si="110"/>
        <v/>
      </c>
      <c r="AC220" s="166"/>
      <c r="AD220" s="166"/>
      <c r="AE220" s="166"/>
      <c r="AF220" s="97" t="str">
        <f>+IF(X220=Controles!$D$5,Controles!$N$5,IF(X220=Controles!$D$6,Controles!$N$6,IF(X220=Controles!$D$7,Controles!$N$7," ")))</f>
        <v xml:space="preserve"> </v>
      </c>
      <c r="AG220" s="138" t="str">
        <f>IFERROR(IF(AND(AF219=Controles!$N$5,AF220=Controles!$N$5),(AG219-(+AG219*AB220)),IF(AND(AF219=Controles!$N$7,AF220=Controles!$N$5),(AG218-(+AG218*AB220)),IF(AF220=Controles!$N$7,AG219,""))),"")</f>
        <v/>
      </c>
      <c r="AH220" s="138" t="str">
        <f>IFERROR(IF(AND(AF219=Controles!$N$7,AF220=Controles!$N$7),(AH219-(+AH219*AB220)),IF(AND(AF219=Controles!$N$5,AF220=Controles!$N$7),(AH218-(+AH218*AB220)),IF(AF220=Controles!$N$5,AH219,""))),"")</f>
        <v/>
      </c>
      <c r="AI220" s="178" t="str">
        <f t="shared" si="118"/>
        <v/>
      </c>
      <c r="AJ220" s="178" t="str">
        <f t="shared" si="119"/>
        <v/>
      </c>
      <c r="AK220" s="179" t="str">
        <f t="shared" si="120"/>
        <v xml:space="preserve"> </v>
      </c>
      <c r="AL220" s="180" t="str">
        <f>IFERROR(VLOOKUP(AK220,'Matriz Calificación'!$C$54:$F$78,2,FALSE),"")</f>
        <v/>
      </c>
      <c r="AM220" s="181" t="str">
        <f>IFERROR(VLOOKUP(AL220,'Matriz Calificación'!$D$54:$I$78,4,FALSE)," ")</f>
        <v xml:space="preserve"> </v>
      </c>
      <c r="AN220" s="289"/>
      <c r="AO220" s="289"/>
      <c r="AP220" s="292"/>
      <c r="AQ220" s="329"/>
      <c r="AR220" s="66"/>
      <c r="AS220" s="167"/>
      <c r="AT220" s="167"/>
      <c r="AU220" s="167"/>
      <c r="AV220" s="66"/>
      <c r="AW220" s="167"/>
      <c r="AX220" s="169"/>
      <c r="AY220" s="169"/>
      <c r="AZ220" s="259"/>
      <c r="BA220" s="250"/>
      <c r="BB220" s="169"/>
      <c r="BC220" s="250"/>
    </row>
    <row r="221" spans="2:55" s="170" customFormat="1" ht="21" hidden="1" customHeight="1" x14ac:dyDescent="0.25">
      <c r="B221" s="264"/>
      <c r="C221" s="267"/>
      <c r="D221" s="258"/>
      <c r="E221" s="259"/>
      <c r="F221" s="255"/>
      <c r="G221" s="258"/>
      <c r="H221" s="250"/>
      <c r="I221" s="252"/>
      <c r="J221" s="254"/>
      <c r="K221" s="182"/>
      <c r="L221" s="261"/>
      <c r="M221" s="262"/>
      <c r="N221" s="261"/>
      <c r="O221" s="256"/>
      <c r="P221" s="292"/>
      <c r="Q221" s="261"/>
      <c r="R221" s="330"/>
      <c r="S221" s="330"/>
      <c r="T221" s="330"/>
      <c r="U221" s="328"/>
      <c r="V221" s="292"/>
      <c r="W221" s="149"/>
      <c r="X221" s="166"/>
      <c r="Y221" s="175" t="str">
        <f>IF(X221=Controles!$D$5,Controles!$E$5,IF(X221=Controles!$D$6,Controles!$E$6,IF(X221=Controles!$D$7,Controles!$E$7," ")))</f>
        <v xml:space="preserve"> </v>
      </c>
      <c r="Z221" s="166"/>
      <c r="AA221" s="65" t="str">
        <f>IF(Z221=Controles!$D$8,Controles!$E$8,IF(Z221=Controles!$D$9,Controles!$E$9," "))</f>
        <v xml:space="preserve"> </v>
      </c>
      <c r="AB221" s="65" t="str">
        <f t="shared" si="110"/>
        <v/>
      </c>
      <c r="AC221" s="166"/>
      <c r="AD221" s="166"/>
      <c r="AE221" s="166"/>
      <c r="AF221" s="97" t="str">
        <f>+IF(X221=Controles!$D$5,Controles!$N$5,IF(X221=Controles!$D$6,Controles!$N$6,IF(X221=Controles!$D$7,Controles!$N$7," ")))</f>
        <v xml:space="preserve"> </v>
      </c>
      <c r="AG221" s="138" t="str">
        <f>IFERROR(IF(AND(AF220=Controles!$N$5,AF221=Controles!$N$5),(AG220-(+AG220*AB221)),IF(AND(AF220=Controles!$N$7,AF221=Controles!$N$5),(AG219-(+AG219*AB221)),IF(AF221=Controles!$N$7,AG220,""))),"")</f>
        <v/>
      </c>
      <c r="AH221" s="138" t="str">
        <f>IFERROR(IF(AND(AF220=Controles!$N$7,AF221=Controles!$N$7),(AH220-(+AH220*AB221)),IF(AND(AF220=Controles!$N$5,AF221=Controles!$N$7),(AH219-(+AH219*AB221)),IF(AF221=Controles!$N$5,AH220,""))),"")</f>
        <v/>
      </c>
      <c r="AI221" s="178" t="str">
        <f t="shared" si="118"/>
        <v/>
      </c>
      <c r="AJ221" s="178" t="str">
        <f t="shared" si="119"/>
        <v/>
      </c>
      <c r="AK221" s="179" t="str">
        <f t="shared" si="120"/>
        <v xml:space="preserve"> </v>
      </c>
      <c r="AL221" s="180" t="str">
        <f>IFERROR(VLOOKUP(AK221,'Matriz Calificación'!$C$54:$F$78,2,FALSE),"")</f>
        <v/>
      </c>
      <c r="AM221" s="181" t="str">
        <f>IFERROR(VLOOKUP(AL221,'Matriz Calificación'!$D$54:$I$78,4,FALSE)," ")</f>
        <v xml:space="preserve"> </v>
      </c>
      <c r="AN221" s="289"/>
      <c r="AO221" s="289"/>
      <c r="AP221" s="292"/>
      <c r="AQ221" s="329"/>
      <c r="AR221" s="66"/>
      <c r="AS221" s="167"/>
      <c r="AT221" s="167"/>
      <c r="AU221" s="167"/>
      <c r="AV221" s="66"/>
      <c r="AW221" s="167"/>
      <c r="AX221" s="169"/>
      <c r="AY221" s="169"/>
      <c r="AZ221" s="259"/>
      <c r="BA221" s="250"/>
      <c r="BB221" s="169"/>
      <c r="BC221" s="250"/>
    </row>
    <row r="222" spans="2:55" s="170" customFormat="1" ht="21" hidden="1" customHeight="1" x14ac:dyDescent="0.25">
      <c r="B222" s="264"/>
      <c r="C222" s="267"/>
      <c r="D222" s="258"/>
      <c r="E222" s="259"/>
      <c r="F222" s="255"/>
      <c r="G222" s="258"/>
      <c r="H222" s="250"/>
      <c r="I222" s="252"/>
      <c r="J222" s="254"/>
      <c r="K222" s="182"/>
      <c r="L222" s="261"/>
      <c r="M222" s="262"/>
      <c r="N222" s="261"/>
      <c r="O222" s="256"/>
      <c r="P222" s="292"/>
      <c r="Q222" s="261"/>
      <c r="R222" s="330"/>
      <c r="S222" s="330"/>
      <c r="T222" s="330"/>
      <c r="U222" s="328"/>
      <c r="V222" s="292"/>
      <c r="W222" s="149"/>
      <c r="X222" s="166"/>
      <c r="Y222" s="175" t="str">
        <f>IF(X222=Controles!$D$5,Controles!$E$5,IF(X222=Controles!$D$6,Controles!$E$6,IF(X222=Controles!$D$7,Controles!$E$7," ")))</f>
        <v xml:space="preserve"> </v>
      </c>
      <c r="Z222" s="166"/>
      <c r="AA222" s="65" t="str">
        <f>IF(Z222=Controles!$D$8,Controles!$E$8,IF(Z222=Controles!$D$9,Controles!$E$9," "))</f>
        <v xml:space="preserve"> </v>
      </c>
      <c r="AB222" s="65" t="str">
        <f t="shared" si="110"/>
        <v/>
      </c>
      <c r="AC222" s="166"/>
      <c r="AD222" s="166"/>
      <c r="AE222" s="166"/>
      <c r="AF222" s="97" t="str">
        <f>+IF(X222=Controles!$D$5,Controles!$N$5,IF(X222=Controles!$D$6,Controles!$N$6,IF(X222=Controles!$D$7,Controles!$N$7," ")))</f>
        <v xml:space="preserve"> </v>
      </c>
      <c r="AG222" s="138" t="str">
        <f>IFERROR(IF(AND(AF221=Controles!$N$5,AF222=Controles!$N$5),(AG221-(+AG221*AB222)),IF(AND(AF221=Controles!$N$7,AF222=Controles!$N$5),(AG220-(+AG220*AB222)),IF(AF222=Controles!$N$7,AG221,""))),"")</f>
        <v/>
      </c>
      <c r="AH222" s="138" t="str">
        <f>IFERROR(IF(AND(AF221=Controles!$N$7,AF222=Controles!$N$7),(AH221-(+AH221*AB222)),IF(AND(AF221=Controles!$N$5,AF222=Controles!$N$7),(AH220-(+AH220*AB222)),IF(AF222=Controles!$N$5,AH221,""))),"")</f>
        <v/>
      </c>
      <c r="AI222" s="178" t="str">
        <f t="shared" si="118"/>
        <v/>
      </c>
      <c r="AJ222" s="178" t="str">
        <f t="shared" si="119"/>
        <v/>
      </c>
      <c r="AK222" s="179" t="str">
        <f t="shared" si="120"/>
        <v xml:space="preserve"> </v>
      </c>
      <c r="AL222" s="180" t="str">
        <f>IFERROR(VLOOKUP(AK222,'Matriz Calificación'!$C$54:$F$78,2,FALSE),"")</f>
        <v/>
      </c>
      <c r="AM222" s="181" t="str">
        <f>IFERROR(VLOOKUP(AL222,'Matriz Calificación'!$D$54:$I$78,4,FALSE)," ")</f>
        <v xml:space="preserve"> </v>
      </c>
      <c r="AN222" s="289"/>
      <c r="AO222" s="289"/>
      <c r="AP222" s="292"/>
      <c r="AQ222" s="329"/>
      <c r="AR222" s="66"/>
      <c r="AS222" s="167"/>
      <c r="AT222" s="167"/>
      <c r="AU222" s="167"/>
      <c r="AV222" s="66"/>
      <c r="AW222" s="167"/>
      <c r="AX222" s="169"/>
      <c r="AY222" s="169"/>
      <c r="AZ222" s="259"/>
      <c r="BA222" s="250"/>
      <c r="BB222" s="169"/>
      <c r="BC222" s="250"/>
    </row>
    <row r="223" spans="2:55" s="170" customFormat="1" ht="21" hidden="1" customHeight="1" x14ac:dyDescent="0.25">
      <c r="B223" s="264"/>
      <c r="C223" s="267"/>
      <c r="D223" s="258"/>
      <c r="E223" s="259"/>
      <c r="F223" s="255"/>
      <c r="G223" s="258"/>
      <c r="H223" s="250"/>
      <c r="I223" s="252"/>
      <c r="J223" s="254"/>
      <c r="K223" s="182"/>
      <c r="L223" s="261"/>
      <c r="M223" s="262"/>
      <c r="N223" s="261"/>
      <c r="O223" s="256"/>
      <c r="P223" s="292"/>
      <c r="Q223" s="261"/>
      <c r="R223" s="330"/>
      <c r="S223" s="330"/>
      <c r="T223" s="330"/>
      <c r="U223" s="328"/>
      <c r="V223" s="292"/>
      <c r="W223" s="149"/>
      <c r="X223" s="166"/>
      <c r="Y223" s="175" t="str">
        <f>IF(X223=Controles!$D$5,Controles!$E$5,IF(X223=Controles!$D$6,Controles!$E$6,IF(X223=Controles!$D$7,Controles!$E$7," ")))</f>
        <v xml:space="preserve"> </v>
      </c>
      <c r="Z223" s="166"/>
      <c r="AA223" s="65" t="str">
        <f>IF(Z223=Controles!$D$8,Controles!$E$8,IF(Z223=Controles!$D$9,Controles!$E$9," "))</f>
        <v xml:space="preserve"> </v>
      </c>
      <c r="AB223" s="65" t="str">
        <f t="shared" si="110"/>
        <v/>
      </c>
      <c r="AC223" s="166"/>
      <c r="AD223" s="166"/>
      <c r="AE223" s="166"/>
      <c r="AF223" s="97" t="str">
        <f>+IF(X223=Controles!$D$5,Controles!$N$5,IF(X223=Controles!$D$6,Controles!$N$6,IF(X223=Controles!$D$7,Controles!$N$7," ")))</f>
        <v xml:space="preserve"> </v>
      </c>
      <c r="AG223" s="138" t="str">
        <f>IFERROR(IF(AND(AF222=Controles!$N$5,AF223=Controles!$N$5),(AG222-(+AG222*AB223)),IF(AND(AF222=Controles!$N$7,AF223=Controles!$N$5),(AG221-(+AG221*AB223)),IF(AF223=Controles!$N$7,AG222,""))),"")</f>
        <v/>
      </c>
      <c r="AH223" s="138" t="str">
        <f>IFERROR(IF(AND(AF222=Controles!$N$7,AF223=Controles!$N$7),(AH222-(+AH222*AB223)),IF(AND(AF222=Controles!$N$5,AF223=Controles!$N$7),(AH221-(+AH221*AB223)),IF(AF223=Controles!$N$5,AH222,""))),"")</f>
        <v/>
      </c>
      <c r="AI223" s="178" t="str">
        <f t="shared" si="118"/>
        <v/>
      </c>
      <c r="AJ223" s="178" t="str">
        <f t="shared" si="119"/>
        <v/>
      </c>
      <c r="AK223" s="179" t="str">
        <f t="shared" si="120"/>
        <v xml:space="preserve"> </v>
      </c>
      <c r="AL223" s="180" t="str">
        <f>IFERROR(VLOOKUP(AK223,'Matriz Calificación'!$C$54:$F$78,2,FALSE),"")</f>
        <v/>
      </c>
      <c r="AM223" s="181" t="str">
        <f>IFERROR(VLOOKUP(AL223,'Matriz Calificación'!$D$54:$I$78,4,FALSE)," ")</f>
        <v xml:space="preserve"> </v>
      </c>
      <c r="AN223" s="289"/>
      <c r="AO223" s="289"/>
      <c r="AP223" s="292"/>
      <c r="AQ223" s="329"/>
      <c r="AR223" s="66"/>
      <c r="AS223" s="167"/>
      <c r="AT223" s="167"/>
      <c r="AU223" s="167"/>
      <c r="AV223" s="66"/>
      <c r="AW223" s="167"/>
      <c r="AX223" s="169"/>
      <c r="AY223" s="169"/>
      <c r="AZ223" s="259"/>
      <c r="BA223" s="250"/>
      <c r="BB223" s="169"/>
      <c r="BC223" s="250"/>
    </row>
    <row r="224" spans="2:55" s="170" customFormat="1" ht="21" hidden="1" customHeight="1" x14ac:dyDescent="0.25">
      <c r="B224" s="264"/>
      <c r="C224" s="267"/>
      <c r="D224" s="258"/>
      <c r="E224" s="259"/>
      <c r="F224" s="255"/>
      <c r="G224" s="258"/>
      <c r="H224" s="250"/>
      <c r="I224" s="252"/>
      <c r="J224" s="254"/>
      <c r="K224" s="182"/>
      <c r="L224" s="261"/>
      <c r="M224" s="262"/>
      <c r="N224" s="261"/>
      <c r="O224" s="256"/>
      <c r="P224" s="292"/>
      <c r="Q224" s="261"/>
      <c r="R224" s="330"/>
      <c r="S224" s="330"/>
      <c r="T224" s="330"/>
      <c r="U224" s="328"/>
      <c r="V224" s="292"/>
      <c r="W224" s="149"/>
      <c r="X224" s="166"/>
      <c r="Y224" s="175" t="str">
        <f>IF(X224=Controles!$D$5,Controles!$E$5,IF(X224=Controles!$D$6,Controles!$E$6,IF(X224=Controles!$D$7,Controles!$E$7," ")))</f>
        <v xml:space="preserve"> </v>
      </c>
      <c r="Z224" s="166"/>
      <c r="AA224" s="65" t="str">
        <f>IF(Z224=Controles!$D$8,Controles!$E$8,IF(Z224=Controles!$D$9,Controles!$E$9," "))</f>
        <v xml:space="preserve"> </v>
      </c>
      <c r="AB224" s="65" t="str">
        <f t="shared" si="110"/>
        <v/>
      </c>
      <c r="AC224" s="166"/>
      <c r="AD224" s="166"/>
      <c r="AE224" s="166"/>
      <c r="AF224" s="97" t="str">
        <f>+IF(X224=Controles!$D$5,Controles!$N$5,IF(X224=Controles!$D$6,Controles!$N$6,IF(X224=Controles!$D$7,Controles!$N$7," ")))</f>
        <v xml:space="preserve"> </v>
      </c>
      <c r="AG224" s="138" t="str">
        <f>IFERROR(IF(AND(AF223=Controles!$N$5,AF224=Controles!$N$5),(AG223-(+AG223*AB224)),IF(AND(AF223=Controles!$N$7,AF224=Controles!$N$5),(AG222-(+AG222*AB224)),IF(AF224=Controles!$N$7,AG223,""))),"")</f>
        <v/>
      </c>
      <c r="AH224" s="138" t="str">
        <f>IFERROR(IF(AND(AF223=Controles!$N$7,AF224=Controles!$N$7),(AH223-(+AH223*AB224)),IF(AND(AF223=Controles!$N$5,AF224=Controles!$N$7),(AH222-(+AH222*AB224)),IF(AF224=Controles!$N$5,AH223,""))),"")</f>
        <v/>
      </c>
      <c r="AI224" s="178" t="str">
        <f t="shared" si="118"/>
        <v/>
      </c>
      <c r="AJ224" s="178" t="str">
        <f t="shared" si="119"/>
        <v/>
      </c>
      <c r="AK224" s="179" t="str">
        <f t="shared" si="120"/>
        <v xml:space="preserve"> </v>
      </c>
      <c r="AL224" s="180" t="str">
        <f>IFERROR(VLOOKUP(AK224,'Matriz Calificación'!$C$54:$F$78,2,FALSE),"")</f>
        <v/>
      </c>
      <c r="AM224" s="181" t="str">
        <f>IFERROR(VLOOKUP(AL224,'Matriz Calificación'!$D$54:$I$78,4,FALSE)," ")</f>
        <v xml:space="preserve"> </v>
      </c>
      <c r="AN224" s="289"/>
      <c r="AO224" s="289"/>
      <c r="AP224" s="292"/>
      <c r="AQ224" s="329"/>
      <c r="AR224" s="66"/>
      <c r="AS224" s="165"/>
      <c r="AT224" s="168"/>
      <c r="AU224" s="168"/>
      <c r="AV224" s="66"/>
      <c r="AW224" s="167"/>
      <c r="AX224" s="169"/>
      <c r="AY224" s="169"/>
      <c r="AZ224" s="259"/>
      <c r="BA224" s="250"/>
      <c r="BB224" s="169"/>
      <c r="BC224" s="250"/>
    </row>
    <row r="225" spans="2:55" s="170" customFormat="1" ht="21" hidden="1" customHeight="1" x14ac:dyDescent="0.25">
      <c r="B225" s="264"/>
      <c r="C225" s="267"/>
      <c r="D225" s="258"/>
      <c r="E225" s="259"/>
      <c r="F225" s="255"/>
      <c r="G225" s="258"/>
      <c r="H225" s="250"/>
      <c r="I225" s="252"/>
      <c r="J225" s="254"/>
      <c r="K225" s="182"/>
      <c r="L225" s="261"/>
      <c r="M225" s="262"/>
      <c r="N225" s="261"/>
      <c r="O225" s="256"/>
      <c r="P225" s="292"/>
      <c r="Q225" s="261"/>
      <c r="R225" s="330"/>
      <c r="S225" s="330"/>
      <c r="T225" s="330"/>
      <c r="U225" s="328"/>
      <c r="V225" s="292"/>
      <c r="W225" s="149"/>
      <c r="X225" s="166"/>
      <c r="Y225" s="175" t="str">
        <f>IF(X225=Controles!$D$5,Controles!$E$5,IF(X225=Controles!$D$6,Controles!$E$6,IF(X225=Controles!$D$7,Controles!$E$7," ")))</f>
        <v xml:space="preserve"> </v>
      </c>
      <c r="Z225" s="166"/>
      <c r="AA225" s="65" t="str">
        <f>IF(Z225=Controles!$D$8,Controles!$E$8,IF(Z225=Controles!$D$9,Controles!$E$9," "))</f>
        <v xml:space="preserve"> </v>
      </c>
      <c r="AB225" s="65" t="str">
        <f t="shared" si="110"/>
        <v/>
      </c>
      <c r="AC225" s="166"/>
      <c r="AD225" s="166"/>
      <c r="AE225" s="166"/>
      <c r="AF225" s="97" t="str">
        <f>+IF(X225=Controles!$D$5,Controles!$N$5,IF(X225=Controles!$D$6,Controles!$N$6,IF(X225=Controles!$D$7,Controles!$N$7," ")))</f>
        <v xml:space="preserve"> </v>
      </c>
      <c r="AG225" s="138" t="str">
        <f>IFERROR(IF(AND(AF224=Controles!$N$5,AF225=Controles!$N$5),(AG224-(+AG224*AB225)),IF(AND(AF224=Controles!$N$7,AF225=Controles!$N$5),(AG223-(+AG223*AB225)),IF(AF225=Controles!$N$7,AG224,""))),"")</f>
        <v/>
      </c>
      <c r="AH225" s="138" t="str">
        <f>IFERROR(IF(AND(AF224=Controles!$N$7,AF225=Controles!$N$7),(AH224-(+AH224*AB225)),IF(AND(AF224=Controles!$N$5,AF225=Controles!$N$7),(AH223-(+AH223*AB225)),IF(AF225=Controles!$N$5,AH224,""))),"")</f>
        <v/>
      </c>
      <c r="AI225" s="178" t="str">
        <f t="shared" si="118"/>
        <v/>
      </c>
      <c r="AJ225" s="178" t="str">
        <f t="shared" si="119"/>
        <v/>
      </c>
      <c r="AK225" s="179" t="str">
        <f t="shared" si="120"/>
        <v xml:space="preserve"> </v>
      </c>
      <c r="AL225" s="180" t="str">
        <f>IFERROR(VLOOKUP(AK225,'Matriz Calificación'!$C$54:$F$78,2,FALSE),"")</f>
        <v/>
      </c>
      <c r="AM225" s="181" t="str">
        <f>IFERROR(VLOOKUP(AL225,'Matriz Calificación'!$D$54:$I$78,4,FALSE)," ")</f>
        <v xml:space="preserve"> </v>
      </c>
      <c r="AN225" s="289"/>
      <c r="AO225" s="289"/>
      <c r="AP225" s="292"/>
      <c r="AQ225" s="329"/>
      <c r="AR225" s="66"/>
      <c r="AS225" s="165"/>
      <c r="AT225" s="168"/>
      <c r="AU225" s="168"/>
      <c r="AV225" s="66"/>
      <c r="AW225" s="167"/>
      <c r="AX225" s="169"/>
      <c r="AY225" s="169"/>
      <c r="AZ225" s="259"/>
      <c r="BA225" s="250"/>
      <c r="BB225" s="169"/>
      <c r="BC225" s="250"/>
    </row>
    <row r="226" spans="2:55" s="170" customFormat="1" ht="21" hidden="1" customHeight="1" x14ac:dyDescent="0.25">
      <c r="B226" s="265"/>
      <c r="C226" s="268"/>
      <c r="D226" s="258"/>
      <c r="E226" s="259"/>
      <c r="F226" s="255"/>
      <c r="G226" s="258"/>
      <c r="H226" s="250"/>
      <c r="I226" s="253"/>
      <c r="J226" s="254"/>
      <c r="K226" s="182"/>
      <c r="L226" s="261"/>
      <c r="M226" s="262"/>
      <c r="N226" s="261"/>
      <c r="O226" s="257"/>
      <c r="P226" s="292"/>
      <c r="Q226" s="261"/>
      <c r="R226" s="330"/>
      <c r="S226" s="330"/>
      <c r="T226" s="330"/>
      <c r="U226" s="328"/>
      <c r="V226" s="292"/>
      <c r="W226" s="149"/>
      <c r="X226" s="166"/>
      <c r="Y226" s="175" t="str">
        <f>IF(X226=Controles!$D$5,Controles!$E$5,IF(X226=Controles!$D$6,Controles!$E$6,IF(X226=Controles!$D$7,Controles!$E$7," ")))</f>
        <v xml:space="preserve"> </v>
      </c>
      <c r="Z226" s="166"/>
      <c r="AA226" s="65" t="str">
        <f>IF(Z226=Controles!$D$8,Controles!$E$8,IF(Z226=Controles!$D$9,Controles!$E$9," "))</f>
        <v xml:space="preserve"> </v>
      </c>
      <c r="AB226" s="65" t="str">
        <f t="shared" si="110"/>
        <v/>
      </c>
      <c r="AC226" s="166"/>
      <c r="AD226" s="166"/>
      <c r="AE226" s="166"/>
      <c r="AF226" s="97" t="str">
        <f>+IF(X226=Controles!$D$5,Controles!$N$5,IF(X226=Controles!$D$6,Controles!$N$6,IF(X226=Controles!$D$7,Controles!$N$7," ")))</f>
        <v xml:space="preserve"> </v>
      </c>
      <c r="AG226" s="138" t="str">
        <f>IFERROR(IF(AND(AF225=Controles!$N$5,AF226=Controles!$N$5),(AG225-(+AG225*AB226)),IF(AND(AF225=Controles!$N$7,AF226=Controles!$N$5),(AG224-(+AG224*AB226)),IF(AF226=Controles!$N$7,AG225,""))),"")</f>
        <v/>
      </c>
      <c r="AH226" s="138" t="str">
        <f>IFERROR(IF(AND(AF225=Controles!$N$7,AF226=Controles!$N$7),(AH225-(+AH225*AB226)),IF(AND(AF225=Controles!$N$5,AF226=Controles!$N$7),(AH224-(+AH224*AB226)),IF(AF226=Controles!$N$5,AH225,""))),"")</f>
        <v/>
      </c>
      <c r="AI226" s="178" t="str">
        <f t="shared" si="118"/>
        <v/>
      </c>
      <c r="AJ226" s="178" t="str">
        <f t="shared" si="119"/>
        <v/>
      </c>
      <c r="AK226" s="179" t="str">
        <f t="shared" si="120"/>
        <v xml:space="preserve"> </v>
      </c>
      <c r="AL226" s="180" t="str">
        <f>IFERROR(VLOOKUP(AK226,'Matriz Calificación'!$C$54:$F$78,2,FALSE),"")</f>
        <v/>
      </c>
      <c r="AM226" s="181" t="str">
        <f>IFERROR(VLOOKUP(AL226,'Matriz Calificación'!$D$54:$I$78,4,FALSE)," ")</f>
        <v xml:space="preserve"> </v>
      </c>
      <c r="AN226" s="290"/>
      <c r="AO226" s="290"/>
      <c r="AP226" s="292"/>
      <c r="AQ226" s="329"/>
      <c r="AR226" s="66"/>
      <c r="AS226" s="165"/>
      <c r="AT226" s="67"/>
      <c r="AU226" s="67"/>
      <c r="AV226" s="66"/>
      <c r="AW226" s="167"/>
      <c r="AX226" s="169"/>
      <c r="AY226" s="169"/>
      <c r="AZ226" s="259"/>
      <c r="BA226" s="250"/>
      <c r="BB226" s="169"/>
      <c r="BC226" s="250"/>
    </row>
    <row r="227" spans="2:55" s="170" customFormat="1" ht="21" hidden="1" customHeight="1" x14ac:dyDescent="0.25">
      <c r="B227" s="263"/>
      <c r="C227" s="266" t="str">
        <f>+IFERROR(VLOOKUP(B227,INF!$A$2:$B$90,2,FALSE)," ")</f>
        <v xml:space="preserve"> </v>
      </c>
      <c r="D227" s="258"/>
      <c r="E227" s="259"/>
      <c r="F227" s="260"/>
      <c r="G227" s="258"/>
      <c r="H227" s="250"/>
      <c r="I227" s="251"/>
      <c r="J227" s="254" t="str">
        <f t="shared" ref="J227" si="121">IF(G227&lt;&gt;"",CONCATENATE("Posibilidad de ",G227," por"," ",H227," debido a"," ",I227),"")</f>
        <v/>
      </c>
      <c r="K227" s="182"/>
      <c r="L227" s="261"/>
      <c r="M227" s="262"/>
      <c r="N227" s="261"/>
      <c r="O227" s="256"/>
      <c r="P227" s="292" t="str">
        <f>IF(O227="","",IF(O227&lt;=2,Probabilidad!$B$8,IF(O227&lt;=11.999,Probabilidad!$B$7,IF(O227&lt;=48,Probabilidad!$B$6,IF(O227&lt;=239.999,Probabilidad!$B$5,IF(O227&gt;=240,Probabilidad!$B$4,""))))))</f>
        <v/>
      </c>
      <c r="Q227" s="261"/>
      <c r="R227" s="330" t="str">
        <f>IFERROR(VLOOKUP(P227,Probabilidad!$B$4:$C$8,2,FALSE),"")</f>
        <v/>
      </c>
      <c r="S227" s="330" t="str">
        <f>IFERROR(VLOOKUP(Q227,Impacto!$B$4:$C$16,2,FALSE),"")</f>
        <v/>
      </c>
      <c r="T227" s="330" t="str">
        <f t="shared" ref="T227" si="122">IFERROR(VALUE((R227&amp;""&amp;S227))," ")</f>
        <v xml:space="preserve"> </v>
      </c>
      <c r="U227" s="328" t="str">
        <f>IFERROR(VLOOKUP(T227,'Matriz Calificación'!$C$54:$D$78,2,FALSE)," ")</f>
        <v xml:space="preserve"> </v>
      </c>
      <c r="V227" s="292" t="str">
        <f>IFERROR(VLOOKUP(T227,'Matriz Calificación'!$C$54:$F$78,3,FALSE)," ")</f>
        <v xml:space="preserve"> </v>
      </c>
      <c r="W227" s="149"/>
      <c r="X227" s="166"/>
      <c r="Y227" s="175" t="str">
        <f>IF(X227=Controles!$D$5,Controles!$E$5,IF(X227=Controles!$D$6,Controles!$E$6,IF(X227=Controles!$D$7,Controles!$E$7," ")))</f>
        <v xml:space="preserve"> </v>
      </c>
      <c r="Z227" s="166"/>
      <c r="AA227" s="65" t="str">
        <f>IF(Z227=Controles!$D$8,Controles!$E$8,IF(Z227=Controles!$D$9,Controles!$E$9," "))</f>
        <v xml:space="preserve"> </v>
      </c>
      <c r="AB227" s="65" t="str">
        <f t="shared" si="110"/>
        <v/>
      </c>
      <c r="AC227" s="166"/>
      <c r="AD227" s="166"/>
      <c r="AE227" s="166"/>
      <c r="AF227" s="97" t="str">
        <f>+IF(X227=Controles!$D$5,Controles!$N$5,IF(X227=Controles!$D$6,Controles!$N$6,IF(X227=Controles!$D$7,Controles!$N$7," ")))</f>
        <v xml:space="preserve"> </v>
      </c>
      <c r="AG227" s="138" t="str">
        <f>IFERROR(IF(AF227=Controles!$N$5,(($R$227-($R$227*AB227))),IF(AF227=Controles!$N$7,$R$227,""))," ")</f>
        <v/>
      </c>
      <c r="AH227" s="138" t="str">
        <f>IFERROR(IF(AF227=Controles!$N$7,(($S$227-($S$227*AB227))),IF(AF227=Controles!$N$5,$S$227,""))," ")</f>
        <v/>
      </c>
      <c r="AI227" s="178" t="str">
        <f>IFERROR(IF(AG227="","",IF(AG227&lt;=20,"20",IF(AG227&lt;=40,"40",IF(AG227&lt;=60,"60",IF(AG227&lt;=80,"80","100"))))),"")</f>
        <v/>
      </c>
      <c r="AJ227" s="178" t="str">
        <f>IFERROR(IF(AH227="","",IF(AH227&lt;=20,"20",IF(AH227&lt;=40,"40",IF(AH227&lt;=60,"60",IF(AH227&lt;=80,"80","100"))))),"")</f>
        <v/>
      </c>
      <c r="AK227" s="179" t="str">
        <f>IFERROR(VALUE((AI227&amp;""&amp;AJ227))," ")</f>
        <v xml:space="preserve"> </v>
      </c>
      <c r="AL227" s="180" t="str">
        <f>IFERROR(VLOOKUP(AK227,'Matriz Calificación'!$C$54:$F$78,2,FALSE),"")</f>
        <v/>
      </c>
      <c r="AM227" s="181" t="str">
        <f>IFERROR(VLOOKUP(AL227,'Matriz Calificación'!$D$54:$I$78,4,FALSE)," ")</f>
        <v xml:space="preserve"> </v>
      </c>
      <c r="AN227" s="288" t="e" cm="1" vm="1">
        <f t="array" aca="1" ref="AN227" ca="1">INDEX(AK227:AK235,COUNT(AK227:AK235))</f>
        <v>#VALUE!</v>
      </c>
      <c r="AO227" s="288" t="str">
        <f ca="1">IFERROR(VLOOKUP(AN227,'Matriz Calificación'!$C$54:$F$78,2,FALSE),"")</f>
        <v/>
      </c>
      <c r="AP227" s="292" t="str">
        <f ca="1">IFERROR(VLOOKUP(AO227,'Matriz Calificación'!$D$54:$I$78,4,FALSE)," ")</f>
        <v xml:space="preserve"> </v>
      </c>
      <c r="AQ227" s="329" t="str">
        <f ca="1">IFERROR(VLOOKUP(AO227,'Matriz Calificación'!$D$54:$I$78,5,FALSE)," ")</f>
        <v xml:space="preserve"> </v>
      </c>
      <c r="AR227" s="66"/>
      <c r="AS227" s="167"/>
      <c r="AT227" s="167"/>
      <c r="AU227" s="167"/>
      <c r="AV227" s="66"/>
      <c r="AW227" s="167"/>
      <c r="AX227" s="169"/>
      <c r="AY227" s="169"/>
      <c r="AZ227" s="259"/>
      <c r="BA227" s="250"/>
      <c r="BB227" s="169"/>
      <c r="BC227" s="250"/>
    </row>
    <row r="228" spans="2:55" s="170" customFormat="1" ht="21" hidden="1" customHeight="1" x14ac:dyDescent="0.25">
      <c r="B228" s="264"/>
      <c r="C228" s="267"/>
      <c r="D228" s="258"/>
      <c r="E228" s="259"/>
      <c r="F228" s="255"/>
      <c r="G228" s="258"/>
      <c r="H228" s="250"/>
      <c r="I228" s="252"/>
      <c r="J228" s="254"/>
      <c r="K228" s="182"/>
      <c r="L228" s="261"/>
      <c r="M228" s="262"/>
      <c r="N228" s="261"/>
      <c r="O228" s="256"/>
      <c r="P228" s="292"/>
      <c r="Q228" s="261"/>
      <c r="R228" s="330"/>
      <c r="S228" s="330"/>
      <c r="T228" s="330"/>
      <c r="U228" s="328"/>
      <c r="V228" s="292"/>
      <c r="W228" s="149"/>
      <c r="X228" s="166"/>
      <c r="Y228" s="175" t="str">
        <f>IF(X228=Controles!$D$5,Controles!$E$5,IF(X228=Controles!$D$6,Controles!$E$6,IF(X228=Controles!$D$7,Controles!$E$7," ")))</f>
        <v xml:space="preserve"> </v>
      </c>
      <c r="Z228" s="166"/>
      <c r="AA228" s="65" t="str">
        <f>IF(Z228=Controles!$D$8,Controles!$E$8,IF(Z228=Controles!$D$9,Controles!$E$9," "))</f>
        <v xml:space="preserve"> </v>
      </c>
      <c r="AB228" s="65" t="str">
        <f t="shared" si="110"/>
        <v/>
      </c>
      <c r="AC228" s="166"/>
      <c r="AD228" s="166"/>
      <c r="AE228" s="166"/>
      <c r="AF228" s="97" t="str">
        <f>+IF(X228=Controles!$D$5,Controles!$N$5,IF(X228=Controles!$D$6,Controles!$N$6,IF(X228=Controles!$D$7,Controles!$N$7," ")))</f>
        <v xml:space="preserve"> </v>
      </c>
      <c r="AG228" s="138" t="str">
        <f>IFERROR(IF(AND(AF227=Controles!$N$5,AF228=Controles!$N$5),(AG227-(+AG227*AB228)),IF(AF228=Controles!$N$5,(R227-(+R227*AB228)),IF(AF228=Controles!$N$7,AG227,""))),"")</f>
        <v/>
      </c>
      <c r="AH228" s="138" t="str">
        <f>IFERROR(IF(AND(AF227=Controles!$N$7,AF228=Controles!$N$7),(AH227-(+AH227*AB228)),IF(AF228=Controles!$N$7,($S$227-(+$S$227*AB228)),IF(AF228=Controles!$N$5,AH227,""))),"")</f>
        <v/>
      </c>
      <c r="AI228" s="178" t="str">
        <f t="shared" ref="AI228:AI235" si="123">IFERROR(IF(AG228="","",IF(AG228&lt;=20,"20",IF(AG228&lt;=40,"40",IF(AG228&lt;=60,"60",IF(AG228&lt;=80,"80","100"))))),"")</f>
        <v/>
      </c>
      <c r="AJ228" s="178" t="str">
        <f t="shared" ref="AJ228:AJ235" si="124">IFERROR(IF(AH228="","",IF(AH228&lt;=20,"20",IF(AH228&lt;=40,"40",IF(AH228&lt;=60,"60",IF(AH228&lt;=80,"80","100"))))),"")</f>
        <v/>
      </c>
      <c r="AK228" s="179" t="str">
        <f t="shared" ref="AK228:AK235" si="125">IFERROR(VALUE((AI228&amp;""&amp;AJ228))," ")</f>
        <v xml:space="preserve"> </v>
      </c>
      <c r="AL228" s="180" t="str">
        <f>IFERROR(VLOOKUP(AK228,'Matriz Calificación'!$C$54:$F$78,2,FALSE),"")</f>
        <v/>
      </c>
      <c r="AM228" s="181" t="str">
        <f>IFERROR(VLOOKUP(AL228,'Matriz Calificación'!$D$54:$I$78,4,FALSE)," ")</f>
        <v xml:space="preserve"> </v>
      </c>
      <c r="AN228" s="289"/>
      <c r="AO228" s="289"/>
      <c r="AP228" s="292"/>
      <c r="AQ228" s="329"/>
      <c r="AR228" s="66"/>
      <c r="AS228" s="167"/>
      <c r="AT228" s="167"/>
      <c r="AU228" s="167"/>
      <c r="AV228" s="66"/>
      <c r="AW228" s="167"/>
      <c r="AX228" s="169"/>
      <c r="AY228" s="169"/>
      <c r="AZ228" s="259"/>
      <c r="BA228" s="250"/>
      <c r="BB228" s="169"/>
      <c r="BC228" s="250"/>
    </row>
    <row r="229" spans="2:55" s="170" customFormat="1" ht="21" hidden="1" customHeight="1" x14ac:dyDescent="0.25">
      <c r="B229" s="264"/>
      <c r="C229" s="267"/>
      <c r="D229" s="258"/>
      <c r="E229" s="259"/>
      <c r="F229" s="255"/>
      <c r="G229" s="258"/>
      <c r="H229" s="250"/>
      <c r="I229" s="252"/>
      <c r="J229" s="254"/>
      <c r="K229" s="182"/>
      <c r="L229" s="261"/>
      <c r="M229" s="262"/>
      <c r="N229" s="261"/>
      <c r="O229" s="256"/>
      <c r="P229" s="292"/>
      <c r="Q229" s="261"/>
      <c r="R229" s="330"/>
      <c r="S229" s="330"/>
      <c r="T229" s="330"/>
      <c r="U229" s="328"/>
      <c r="V229" s="292"/>
      <c r="W229" s="149"/>
      <c r="X229" s="166"/>
      <c r="Y229" s="175" t="str">
        <f>IF(X229=Controles!$D$5,Controles!$E$5,IF(X229=Controles!$D$6,Controles!$E$6,IF(X229=Controles!$D$7,Controles!$E$7," ")))</f>
        <v xml:space="preserve"> </v>
      </c>
      <c r="Z229" s="166"/>
      <c r="AA229" s="65" t="str">
        <f>IF(Z229=Controles!$D$8,Controles!$E$8,IF(Z229=Controles!$D$9,Controles!$E$9," "))</f>
        <v xml:space="preserve"> </v>
      </c>
      <c r="AB229" s="65" t="str">
        <f t="shared" si="110"/>
        <v/>
      </c>
      <c r="AC229" s="166"/>
      <c r="AD229" s="166"/>
      <c r="AE229" s="166"/>
      <c r="AF229" s="97" t="str">
        <f>+IF(X229=Controles!$D$5,Controles!$N$5,IF(X229=Controles!$D$6,Controles!$N$6,IF(X229=Controles!$D$7,Controles!$N$7," ")))</f>
        <v xml:space="preserve"> </v>
      </c>
      <c r="AG229" s="138" t="str">
        <f>IFERROR(IF(AND(AF228=Controles!$N$5,AF229=Controles!$N$5),(AG228-(+AG228*AB229)),IF(AND(AF228=Controles!$N$7,AF229=Controles!$N$5),(AG227-(+AG227*AB229)),IF(AF229=Controles!$N$7,AG228,""))),"")</f>
        <v/>
      </c>
      <c r="AH229" s="138" t="str">
        <f>IFERROR(IF(AND(AF228=Controles!$N$7,AF229=Controles!$N$7),(AH228-(+AH228*AB229)),IF(AND(AF228=Controles!$N$5,AF229=Controles!$N$7),(AH227-(+AH227*AB229)),IF(AF229=Controles!$N$5,AH228,""))),"")</f>
        <v/>
      </c>
      <c r="AI229" s="178" t="str">
        <f t="shared" si="123"/>
        <v/>
      </c>
      <c r="AJ229" s="178" t="str">
        <f t="shared" si="124"/>
        <v/>
      </c>
      <c r="AK229" s="179" t="str">
        <f t="shared" si="125"/>
        <v xml:space="preserve"> </v>
      </c>
      <c r="AL229" s="180" t="str">
        <f>IFERROR(VLOOKUP(AK229,'Matriz Calificación'!$C$54:$F$78,2,FALSE),"")</f>
        <v/>
      </c>
      <c r="AM229" s="181" t="str">
        <f>IFERROR(VLOOKUP(AL229,'Matriz Calificación'!$D$54:$I$78,4,FALSE)," ")</f>
        <v xml:space="preserve"> </v>
      </c>
      <c r="AN229" s="289"/>
      <c r="AO229" s="289"/>
      <c r="AP229" s="292"/>
      <c r="AQ229" s="329"/>
      <c r="AR229" s="66"/>
      <c r="AS229" s="167"/>
      <c r="AT229" s="167"/>
      <c r="AU229" s="167"/>
      <c r="AV229" s="66"/>
      <c r="AW229" s="167"/>
      <c r="AX229" s="169"/>
      <c r="AY229" s="169"/>
      <c r="AZ229" s="259"/>
      <c r="BA229" s="250"/>
      <c r="BB229" s="169"/>
      <c r="BC229" s="250"/>
    </row>
    <row r="230" spans="2:55" s="170" customFormat="1" ht="21" hidden="1" customHeight="1" x14ac:dyDescent="0.25">
      <c r="B230" s="264"/>
      <c r="C230" s="267"/>
      <c r="D230" s="258"/>
      <c r="E230" s="259"/>
      <c r="F230" s="255"/>
      <c r="G230" s="258"/>
      <c r="H230" s="250"/>
      <c r="I230" s="252"/>
      <c r="J230" s="254"/>
      <c r="K230" s="182"/>
      <c r="L230" s="261"/>
      <c r="M230" s="262"/>
      <c r="N230" s="261"/>
      <c r="O230" s="256"/>
      <c r="P230" s="292"/>
      <c r="Q230" s="261"/>
      <c r="R230" s="330"/>
      <c r="S230" s="330"/>
      <c r="T230" s="330"/>
      <c r="U230" s="328"/>
      <c r="V230" s="292"/>
      <c r="W230" s="149"/>
      <c r="X230" s="166"/>
      <c r="Y230" s="175" t="str">
        <f>IF(X230=Controles!$D$5,Controles!$E$5,IF(X230=Controles!$D$6,Controles!$E$6,IF(X230=Controles!$D$7,Controles!$E$7," ")))</f>
        <v xml:space="preserve"> </v>
      </c>
      <c r="Z230" s="166"/>
      <c r="AA230" s="65" t="str">
        <f>IF(Z230=Controles!$D$8,Controles!$E$8,IF(Z230=Controles!$D$9,Controles!$E$9," "))</f>
        <v xml:space="preserve"> </v>
      </c>
      <c r="AB230" s="65" t="str">
        <f t="shared" si="110"/>
        <v/>
      </c>
      <c r="AC230" s="166"/>
      <c r="AD230" s="166"/>
      <c r="AE230" s="166"/>
      <c r="AF230" s="97" t="str">
        <f>+IF(X230=Controles!$D$5,Controles!$N$5,IF(X230=Controles!$D$6,Controles!$N$6,IF(X230=Controles!$D$7,Controles!$N$7," ")))</f>
        <v xml:space="preserve"> </v>
      </c>
      <c r="AG230" s="138" t="str">
        <f>IFERROR(IF(AND(AF229=Controles!$N$5,AF230=Controles!$N$5),(AG229-(+AG229*AB230)),IF(AND(AF229=Controles!$N$7,AF230=Controles!$N$5),(AG228-(+AG228*AB230)),IF(AF230=Controles!$N$7,AG229,""))),"")</f>
        <v/>
      </c>
      <c r="AH230" s="138" t="str">
        <f>IFERROR(IF(AND(AF229=Controles!$N$7,AF230=Controles!$N$7),(AH229-(+AH229*AB230)),IF(AND(AF229=Controles!$N$5,AF230=Controles!$N$7),(AH228-(+AH228*AB230)),IF(AF230=Controles!$N$5,AH229,""))),"")</f>
        <v/>
      </c>
      <c r="AI230" s="178" t="str">
        <f t="shared" si="123"/>
        <v/>
      </c>
      <c r="AJ230" s="178" t="str">
        <f t="shared" si="124"/>
        <v/>
      </c>
      <c r="AK230" s="179" t="str">
        <f t="shared" si="125"/>
        <v xml:space="preserve"> </v>
      </c>
      <c r="AL230" s="180" t="str">
        <f>IFERROR(VLOOKUP(AK230,'Matriz Calificación'!$C$54:$F$78,2,FALSE),"")</f>
        <v/>
      </c>
      <c r="AM230" s="181" t="str">
        <f>IFERROR(VLOOKUP(AL230,'Matriz Calificación'!$D$54:$I$78,4,FALSE)," ")</f>
        <v xml:space="preserve"> </v>
      </c>
      <c r="AN230" s="289"/>
      <c r="AO230" s="289"/>
      <c r="AP230" s="292"/>
      <c r="AQ230" s="329"/>
      <c r="AR230" s="66"/>
      <c r="AS230" s="167"/>
      <c r="AT230" s="167"/>
      <c r="AU230" s="167"/>
      <c r="AV230" s="66"/>
      <c r="AW230" s="167"/>
      <c r="AX230" s="169"/>
      <c r="AY230" s="169"/>
      <c r="AZ230" s="259"/>
      <c r="BA230" s="250"/>
      <c r="BB230" s="169"/>
      <c r="BC230" s="250"/>
    </row>
    <row r="231" spans="2:55" s="170" customFormat="1" ht="21" hidden="1" customHeight="1" x14ac:dyDescent="0.25">
      <c r="B231" s="264"/>
      <c r="C231" s="267"/>
      <c r="D231" s="258"/>
      <c r="E231" s="259"/>
      <c r="F231" s="255"/>
      <c r="G231" s="258"/>
      <c r="H231" s="250"/>
      <c r="I231" s="252"/>
      <c r="J231" s="254"/>
      <c r="K231" s="182"/>
      <c r="L231" s="261"/>
      <c r="M231" s="262"/>
      <c r="N231" s="261"/>
      <c r="O231" s="256"/>
      <c r="P231" s="292"/>
      <c r="Q231" s="261"/>
      <c r="R231" s="330"/>
      <c r="S231" s="330"/>
      <c r="T231" s="330"/>
      <c r="U231" s="328"/>
      <c r="V231" s="292"/>
      <c r="W231" s="149"/>
      <c r="X231" s="166"/>
      <c r="Y231" s="175" t="str">
        <f>IF(X231=Controles!$D$5,Controles!$E$5,IF(X231=Controles!$D$6,Controles!$E$6,IF(X231=Controles!$D$7,Controles!$E$7," ")))</f>
        <v xml:space="preserve"> </v>
      </c>
      <c r="Z231" s="166"/>
      <c r="AA231" s="65" t="str">
        <f>IF(Z231=Controles!$D$8,Controles!$E$8,IF(Z231=Controles!$D$9,Controles!$E$9," "))</f>
        <v xml:space="preserve"> </v>
      </c>
      <c r="AB231" s="65" t="str">
        <f t="shared" si="110"/>
        <v/>
      </c>
      <c r="AC231" s="166"/>
      <c r="AD231" s="166"/>
      <c r="AE231" s="166"/>
      <c r="AF231" s="97" t="str">
        <f>+IF(X231=Controles!$D$5,Controles!$N$5,IF(X231=Controles!$D$6,Controles!$N$6,IF(X231=Controles!$D$7,Controles!$N$7," ")))</f>
        <v xml:space="preserve"> </v>
      </c>
      <c r="AG231" s="138" t="str">
        <f>IFERROR(IF(AND(AF230=Controles!$N$5,AF231=Controles!$N$5),(AG230-(+AG230*AB231)),IF(AND(AF230=Controles!$N$7,AF231=Controles!$N$5),(AG229-(+AG229*AB231)),IF(AF231=Controles!$N$7,AG230,""))),"")</f>
        <v/>
      </c>
      <c r="AH231" s="138" t="str">
        <f>IFERROR(IF(AND(AF230=Controles!$N$7,AF231=Controles!$N$7),(AH230-(+AH230*AB231)),IF(AND(AF230=Controles!$N$5,AF231=Controles!$N$7),(AH229-(+AH229*AB231)),IF(AF231=Controles!$N$5,AH230,""))),"")</f>
        <v/>
      </c>
      <c r="AI231" s="178" t="str">
        <f t="shared" si="123"/>
        <v/>
      </c>
      <c r="AJ231" s="178" t="str">
        <f t="shared" si="124"/>
        <v/>
      </c>
      <c r="AK231" s="179" t="str">
        <f t="shared" si="125"/>
        <v xml:space="preserve"> </v>
      </c>
      <c r="AL231" s="180" t="str">
        <f>IFERROR(VLOOKUP(AK231,'Matriz Calificación'!$C$54:$F$78,2,FALSE),"")</f>
        <v/>
      </c>
      <c r="AM231" s="181" t="str">
        <f>IFERROR(VLOOKUP(AL231,'Matriz Calificación'!$D$54:$I$78,4,FALSE)," ")</f>
        <v xml:space="preserve"> </v>
      </c>
      <c r="AN231" s="289"/>
      <c r="AO231" s="289"/>
      <c r="AP231" s="292"/>
      <c r="AQ231" s="329"/>
      <c r="AR231" s="66"/>
      <c r="AS231" s="167"/>
      <c r="AT231" s="167"/>
      <c r="AU231" s="167"/>
      <c r="AV231" s="66"/>
      <c r="AW231" s="167"/>
      <c r="AX231" s="169"/>
      <c r="AY231" s="169"/>
      <c r="AZ231" s="259"/>
      <c r="BA231" s="250"/>
      <c r="BB231" s="169"/>
      <c r="BC231" s="250"/>
    </row>
    <row r="232" spans="2:55" s="170" customFormat="1" ht="21" hidden="1" customHeight="1" x14ac:dyDescent="0.25">
      <c r="B232" s="264"/>
      <c r="C232" s="267"/>
      <c r="D232" s="258"/>
      <c r="E232" s="259"/>
      <c r="F232" s="255"/>
      <c r="G232" s="258"/>
      <c r="H232" s="250"/>
      <c r="I232" s="252"/>
      <c r="J232" s="254"/>
      <c r="K232" s="182"/>
      <c r="L232" s="261"/>
      <c r="M232" s="262"/>
      <c r="N232" s="261"/>
      <c r="O232" s="256"/>
      <c r="P232" s="292"/>
      <c r="Q232" s="261"/>
      <c r="R232" s="330"/>
      <c r="S232" s="330"/>
      <c r="T232" s="330"/>
      <c r="U232" s="328"/>
      <c r="V232" s="292"/>
      <c r="W232" s="149"/>
      <c r="X232" s="166"/>
      <c r="Y232" s="175" t="str">
        <f>IF(X232=Controles!$D$5,Controles!$E$5,IF(X232=Controles!$D$6,Controles!$E$6,IF(X232=Controles!$D$7,Controles!$E$7," ")))</f>
        <v xml:space="preserve"> </v>
      </c>
      <c r="Z232" s="166"/>
      <c r="AA232" s="65" t="str">
        <f>IF(Z232=Controles!$D$8,Controles!$E$8,IF(Z232=Controles!$D$9,Controles!$E$9," "))</f>
        <v xml:space="preserve"> </v>
      </c>
      <c r="AB232" s="65" t="str">
        <f t="shared" si="110"/>
        <v/>
      </c>
      <c r="AC232" s="166"/>
      <c r="AD232" s="166"/>
      <c r="AE232" s="166"/>
      <c r="AF232" s="97" t="str">
        <f>+IF(X232=Controles!$D$5,Controles!$N$5,IF(X232=Controles!$D$6,Controles!$N$6,IF(X232=Controles!$D$7,Controles!$N$7," ")))</f>
        <v xml:space="preserve"> </v>
      </c>
      <c r="AG232" s="138" t="str">
        <f>IFERROR(IF(AND(AF231=Controles!$N$5,AF232=Controles!$N$5),(AG231-(+AG231*AB232)),IF(AND(AF231=Controles!$N$7,AF232=Controles!$N$5),(AG230-(+AG230*AB232)),IF(AF232=Controles!$N$7,AG231,""))),"")</f>
        <v/>
      </c>
      <c r="AH232" s="138" t="str">
        <f>IFERROR(IF(AND(AF231=Controles!$N$7,AF232=Controles!$N$7),(AH231-(+AH231*AB232)),IF(AND(AF231=Controles!$N$5,AF232=Controles!$N$7),(AH230-(+AH230*AB232)),IF(AF232=Controles!$N$5,AH231,""))),"")</f>
        <v/>
      </c>
      <c r="AI232" s="178" t="str">
        <f t="shared" si="123"/>
        <v/>
      </c>
      <c r="AJ232" s="178" t="str">
        <f t="shared" si="124"/>
        <v/>
      </c>
      <c r="AK232" s="179" t="str">
        <f t="shared" si="125"/>
        <v xml:space="preserve"> </v>
      </c>
      <c r="AL232" s="180" t="str">
        <f>IFERROR(VLOOKUP(AK232,'Matriz Calificación'!$C$54:$F$78,2,FALSE),"")</f>
        <v/>
      </c>
      <c r="AM232" s="181" t="str">
        <f>IFERROR(VLOOKUP(AL232,'Matriz Calificación'!$D$54:$I$78,4,FALSE)," ")</f>
        <v xml:space="preserve"> </v>
      </c>
      <c r="AN232" s="289"/>
      <c r="AO232" s="289"/>
      <c r="AP232" s="292"/>
      <c r="AQ232" s="329"/>
      <c r="AR232" s="66"/>
      <c r="AS232" s="167"/>
      <c r="AT232" s="167"/>
      <c r="AU232" s="167"/>
      <c r="AV232" s="66"/>
      <c r="AW232" s="167"/>
      <c r="AX232" s="169"/>
      <c r="AY232" s="169"/>
      <c r="AZ232" s="259"/>
      <c r="BA232" s="250"/>
      <c r="BB232" s="169"/>
      <c r="BC232" s="250"/>
    </row>
    <row r="233" spans="2:55" s="170" customFormat="1" ht="21" hidden="1" customHeight="1" x14ac:dyDescent="0.25">
      <c r="B233" s="264"/>
      <c r="C233" s="267"/>
      <c r="D233" s="258"/>
      <c r="E233" s="259"/>
      <c r="F233" s="255"/>
      <c r="G233" s="258"/>
      <c r="H233" s="250"/>
      <c r="I233" s="252"/>
      <c r="J233" s="254"/>
      <c r="K233" s="182"/>
      <c r="L233" s="261"/>
      <c r="M233" s="262"/>
      <c r="N233" s="261"/>
      <c r="O233" s="256"/>
      <c r="P233" s="292"/>
      <c r="Q233" s="261"/>
      <c r="R233" s="330"/>
      <c r="S233" s="330"/>
      <c r="T233" s="330"/>
      <c r="U233" s="328"/>
      <c r="V233" s="292"/>
      <c r="W233" s="149"/>
      <c r="X233" s="166"/>
      <c r="Y233" s="175" t="str">
        <f>IF(X233=Controles!$D$5,Controles!$E$5,IF(X233=Controles!$D$6,Controles!$E$6,IF(X233=Controles!$D$7,Controles!$E$7," ")))</f>
        <v xml:space="preserve"> </v>
      </c>
      <c r="Z233" s="166"/>
      <c r="AA233" s="65" t="str">
        <f>IF(Z233=Controles!$D$8,Controles!$E$8,IF(Z233=Controles!$D$9,Controles!$E$9," "))</f>
        <v xml:space="preserve"> </v>
      </c>
      <c r="AB233" s="65" t="str">
        <f t="shared" si="110"/>
        <v/>
      </c>
      <c r="AC233" s="166"/>
      <c r="AD233" s="166"/>
      <c r="AE233" s="166"/>
      <c r="AF233" s="97" t="str">
        <f>+IF(X233=Controles!$D$5,Controles!$N$5,IF(X233=Controles!$D$6,Controles!$N$6,IF(X233=Controles!$D$7,Controles!$N$7," ")))</f>
        <v xml:space="preserve"> </v>
      </c>
      <c r="AG233" s="138" t="str">
        <f>IFERROR(IF(AND(AF232=Controles!$N$5,AF233=Controles!$N$5),(AG232-(+AG232*AB233)),IF(AND(AF232=Controles!$N$7,AF233=Controles!$N$5),(AG231-(+AG231*AB233)),IF(AF233=Controles!$N$7,AG232,""))),"")</f>
        <v/>
      </c>
      <c r="AH233" s="138" t="str">
        <f>IFERROR(IF(AND(AF232=Controles!$N$7,AF233=Controles!$N$7),(AH232-(+AH232*AB233)),IF(AND(AF232=Controles!$N$5,AF233=Controles!$N$7),(AH231-(+AH231*AB233)),IF(AF233=Controles!$N$5,AH232,""))),"")</f>
        <v/>
      </c>
      <c r="AI233" s="178" t="str">
        <f t="shared" si="123"/>
        <v/>
      </c>
      <c r="AJ233" s="178" t="str">
        <f t="shared" si="124"/>
        <v/>
      </c>
      <c r="AK233" s="179" t="str">
        <f t="shared" si="125"/>
        <v xml:space="preserve"> </v>
      </c>
      <c r="AL233" s="180" t="str">
        <f>IFERROR(VLOOKUP(AK233,'Matriz Calificación'!$C$54:$F$78,2,FALSE),"")</f>
        <v/>
      </c>
      <c r="AM233" s="181" t="str">
        <f>IFERROR(VLOOKUP(AL233,'Matriz Calificación'!$D$54:$I$78,4,FALSE)," ")</f>
        <v xml:space="preserve"> </v>
      </c>
      <c r="AN233" s="289"/>
      <c r="AO233" s="289"/>
      <c r="AP233" s="292"/>
      <c r="AQ233" s="329"/>
      <c r="AR233" s="66"/>
      <c r="AS233" s="165"/>
      <c r="AT233" s="168"/>
      <c r="AU233" s="168"/>
      <c r="AV233" s="66"/>
      <c r="AW233" s="167"/>
      <c r="AX233" s="169"/>
      <c r="AY233" s="169"/>
      <c r="AZ233" s="259"/>
      <c r="BA233" s="250"/>
      <c r="BB233" s="169"/>
      <c r="BC233" s="250"/>
    </row>
    <row r="234" spans="2:55" s="170" customFormat="1" ht="21" hidden="1" customHeight="1" x14ac:dyDescent="0.25">
      <c r="B234" s="264"/>
      <c r="C234" s="267"/>
      <c r="D234" s="258"/>
      <c r="E234" s="259"/>
      <c r="F234" s="255"/>
      <c r="G234" s="258"/>
      <c r="H234" s="250"/>
      <c r="I234" s="252"/>
      <c r="J234" s="254"/>
      <c r="K234" s="182"/>
      <c r="L234" s="261"/>
      <c r="M234" s="262"/>
      <c r="N234" s="261"/>
      <c r="O234" s="256"/>
      <c r="P234" s="292"/>
      <c r="Q234" s="261"/>
      <c r="R234" s="330"/>
      <c r="S234" s="330"/>
      <c r="T234" s="330"/>
      <c r="U234" s="328"/>
      <c r="V234" s="292"/>
      <c r="W234" s="149"/>
      <c r="X234" s="166"/>
      <c r="Y234" s="175" t="str">
        <f>IF(X234=Controles!$D$5,Controles!$E$5,IF(X234=Controles!$D$6,Controles!$E$6,IF(X234=Controles!$D$7,Controles!$E$7," ")))</f>
        <v xml:space="preserve"> </v>
      </c>
      <c r="Z234" s="166"/>
      <c r="AA234" s="65" t="str">
        <f>IF(Z234=Controles!$D$8,Controles!$E$8,IF(Z234=Controles!$D$9,Controles!$E$9," "))</f>
        <v xml:space="preserve"> </v>
      </c>
      <c r="AB234" s="65" t="str">
        <f t="shared" si="110"/>
        <v/>
      </c>
      <c r="AC234" s="166"/>
      <c r="AD234" s="166"/>
      <c r="AE234" s="166"/>
      <c r="AF234" s="97" t="str">
        <f>+IF(X234=Controles!$D$5,Controles!$N$5,IF(X234=Controles!$D$6,Controles!$N$6,IF(X234=Controles!$D$7,Controles!$N$7," ")))</f>
        <v xml:space="preserve"> </v>
      </c>
      <c r="AG234" s="138" t="str">
        <f>IFERROR(IF(AND(AF233=Controles!$N$5,AF234=Controles!$N$5),(AG233-(+AG233*AB234)),IF(AND(AF233=Controles!$N$7,AF234=Controles!$N$5),(AG232-(+AG232*AB234)),IF(AF234=Controles!$N$7,AG233,""))),"")</f>
        <v/>
      </c>
      <c r="AH234" s="138" t="str">
        <f>IFERROR(IF(AND(AF233=Controles!$N$7,AF234=Controles!$N$7),(AH233-(+AH233*AB234)),IF(AND(AF233=Controles!$N$5,AF234=Controles!$N$7),(AH232-(+AH232*AB234)),IF(AF234=Controles!$N$5,AH233,""))),"")</f>
        <v/>
      </c>
      <c r="AI234" s="178" t="str">
        <f t="shared" si="123"/>
        <v/>
      </c>
      <c r="AJ234" s="178" t="str">
        <f t="shared" si="124"/>
        <v/>
      </c>
      <c r="AK234" s="179" t="str">
        <f t="shared" si="125"/>
        <v xml:space="preserve"> </v>
      </c>
      <c r="AL234" s="180" t="str">
        <f>IFERROR(VLOOKUP(AK234,'Matriz Calificación'!$C$54:$F$78,2,FALSE),"")</f>
        <v/>
      </c>
      <c r="AM234" s="181" t="str">
        <f>IFERROR(VLOOKUP(AL234,'Matriz Calificación'!$D$54:$I$78,4,FALSE)," ")</f>
        <v xml:space="preserve"> </v>
      </c>
      <c r="AN234" s="289"/>
      <c r="AO234" s="289"/>
      <c r="AP234" s="292"/>
      <c r="AQ234" s="329"/>
      <c r="AR234" s="66"/>
      <c r="AS234" s="165"/>
      <c r="AT234" s="168"/>
      <c r="AU234" s="168"/>
      <c r="AV234" s="66"/>
      <c r="AW234" s="167"/>
      <c r="AX234" s="169"/>
      <c r="AY234" s="169"/>
      <c r="AZ234" s="259"/>
      <c r="BA234" s="250"/>
      <c r="BB234" s="169"/>
      <c r="BC234" s="250"/>
    </row>
    <row r="235" spans="2:55" s="170" customFormat="1" ht="21" hidden="1" customHeight="1" x14ac:dyDescent="0.25">
      <c r="B235" s="265"/>
      <c r="C235" s="268"/>
      <c r="D235" s="258"/>
      <c r="E235" s="259"/>
      <c r="F235" s="255"/>
      <c r="G235" s="258"/>
      <c r="H235" s="250"/>
      <c r="I235" s="253"/>
      <c r="J235" s="254"/>
      <c r="K235" s="182"/>
      <c r="L235" s="261"/>
      <c r="M235" s="262"/>
      <c r="N235" s="261"/>
      <c r="O235" s="257"/>
      <c r="P235" s="292"/>
      <c r="Q235" s="261"/>
      <c r="R235" s="330"/>
      <c r="S235" s="330"/>
      <c r="T235" s="330"/>
      <c r="U235" s="328"/>
      <c r="V235" s="292"/>
      <c r="W235" s="149"/>
      <c r="X235" s="166"/>
      <c r="Y235" s="175" t="str">
        <f>IF(X235=Controles!$D$5,Controles!$E$5,IF(X235=Controles!$D$6,Controles!$E$6,IF(X235=Controles!$D$7,Controles!$E$7," ")))</f>
        <v xml:space="preserve"> </v>
      </c>
      <c r="Z235" s="166"/>
      <c r="AA235" s="65" t="str">
        <f>IF(Z235=Controles!$D$8,Controles!$E$8,IF(Z235=Controles!$D$9,Controles!$E$9," "))</f>
        <v xml:space="preserve"> </v>
      </c>
      <c r="AB235" s="65" t="str">
        <f t="shared" si="110"/>
        <v/>
      </c>
      <c r="AC235" s="166"/>
      <c r="AD235" s="166"/>
      <c r="AE235" s="166"/>
      <c r="AF235" s="97" t="str">
        <f>+IF(X235=Controles!$D$5,Controles!$N$5,IF(X235=Controles!$D$6,Controles!$N$6,IF(X235=Controles!$D$7,Controles!$N$7," ")))</f>
        <v xml:space="preserve"> </v>
      </c>
      <c r="AG235" s="138" t="str">
        <f>IFERROR(IF(AND(AF234=Controles!$N$5,AF235=Controles!$N$5),(AG234-(+AG234*AB235)),IF(AND(AF234=Controles!$N$7,AF235=Controles!$N$5),(AG233-(+AG233*AB235)),IF(AF235=Controles!$N$7,AG234,""))),"")</f>
        <v/>
      </c>
      <c r="AH235" s="138" t="str">
        <f>IFERROR(IF(AND(AF234=Controles!$N$7,AF235=Controles!$N$7),(AH234-(+AH234*AB235)),IF(AND(AF234=Controles!$N$5,AF235=Controles!$N$7),(AH233-(+AH233*AB235)),IF(AF235=Controles!$N$5,AH234,""))),"")</f>
        <v/>
      </c>
      <c r="AI235" s="178" t="str">
        <f t="shared" si="123"/>
        <v/>
      </c>
      <c r="AJ235" s="178" t="str">
        <f t="shared" si="124"/>
        <v/>
      </c>
      <c r="AK235" s="179" t="str">
        <f t="shared" si="125"/>
        <v xml:space="preserve"> </v>
      </c>
      <c r="AL235" s="180" t="str">
        <f>IFERROR(VLOOKUP(AK235,'Matriz Calificación'!$C$54:$F$78,2,FALSE),"")</f>
        <v/>
      </c>
      <c r="AM235" s="181" t="str">
        <f>IFERROR(VLOOKUP(AL235,'Matriz Calificación'!$D$54:$I$78,4,FALSE)," ")</f>
        <v xml:space="preserve"> </v>
      </c>
      <c r="AN235" s="290"/>
      <c r="AO235" s="290"/>
      <c r="AP235" s="292"/>
      <c r="AQ235" s="329"/>
      <c r="AR235" s="66"/>
      <c r="AS235" s="165"/>
      <c r="AT235" s="67"/>
      <c r="AU235" s="67"/>
      <c r="AV235" s="66"/>
      <c r="AW235" s="167"/>
      <c r="AX235" s="169"/>
      <c r="AY235" s="169"/>
      <c r="AZ235" s="259"/>
      <c r="BA235" s="250"/>
      <c r="BB235" s="169"/>
      <c r="BC235" s="250"/>
    </row>
    <row r="236" spans="2:55" s="170" customFormat="1" ht="21" hidden="1" customHeight="1" x14ac:dyDescent="0.25">
      <c r="B236" s="263"/>
      <c r="C236" s="266" t="str">
        <f>+IFERROR(VLOOKUP(B236,INF!$A$2:$B$90,2,FALSE)," ")</f>
        <v xml:space="preserve"> </v>
      </c>
      <c r="D236" s="258"/>
      <c r="E236" s="259"/>
      <c r="F236" s="260"/>
      <c r="G236" s="258"/>
      <c r="H236" s="250"/>
      <c r="I236" s="251"/>
      <c r="J236" s="254" t="str">
        <f t="shared" ref="J236" si="126">IF(G236&lt;&gt;"",CONCATENATE("Posibilidad de ",G236," por"," ",H236," debido a"," ",I236),"")</f>
        <v/>
      </c>
      <c r="K236" s="182"/>
      <c r="L236" s="261"/>
      <c r="M236" s="262"/>
      <c r="N236" s="261"/>
      <c r="O236" s="256"/>
      <c r="P236" s="292" t="str">
        <f>IF(O236="","",IF(O236&lt;=2,Probabilidad!$B$8,IF(O236&lt;=11.999,Probabilidad!$B$7,IF(O236&lt;=48,Probabilidad!$B$6,IF(O236&lt;=239.999,Probabilidad!$B$5,IF(O236&gt;=240,Probabilidad!$B$4,""))))))</f>
        <v/>
      </c>
      <c r="Q236" s="261"/>
      <c r="R236" s="330" t="str">
        <f>IFERROR(VLOOKUP(P236,Probabilidad!$B$4:$C$8,2,FALSE),"")</f>
        <v/>
      </c>
      <c r="S236" s="330" t="str">
        <f>IFERROR(VLOOKUP(Q236,Impacto!$B$4:$C$16,2,FALSE),"")</f>
        <v/>
      </c>
      <c r="T236" s="330" t="str">
        <f t="shared" ref="T236" si="127">IFERROR(VALUE((R236&amp;""&amp;S236))," ")</f>
        <v xml:space="preserve"> </v>
      </c>
      <c r="U236" s="328" t="str">
        <f>IFERROR(VLOOKUP(T236,'Matriz Calificación'!$C$54:$D$78,2,FALSE)," ")</f>
        <v xml:space="preserve"> </v>
      </c>
      <c r="V236" s="292" t="str">
        <f>IFERROR(VLOOKUP(T236,'Matriz Calificación'!$C$54:$F$78,3,FALSE)," ")</f>
        <v xml:space="preserve"> </v>
      </c>
      <c r="W236" s="149"/>
      <c r="X236" s="166"/>
      <c r="Y236" s="175" t="str">
        <f>IF(X236=Controles!$D$5,Controles!$E$5,IF(X236=Controles!$D$6,Controles!$E$6,IF(X236=Controles!$D$7,Controles!$E$7," ")))</f>
        <v xml:space="preserve"> </v>
      </c>
      <c r="Z236" s="166"/>
      <c r="AA236" s="65" t="str">
        <f>IF(Z236=Controles!$D$8,Controles!$E$8,IF(Z236=Controles!$D$9,Controles!$E$9," "))</f>
        <v xml:space="preserve"> </v>
      </c>
      <c r="AB236" s="65" t="str">
        <f t="shared" si="110"/>
        <v/>
      </c>
      <c r="AC236" s="166"/>
      <c r="AD236" s="166"/>
      <c r="AE236" s="166"/>
      <c r="AF236" s="97" t="str">
        <f>+IF(X236=Controles!$D$5,Controles!$N$5,IF(X236=Controles!$D$6,Controles!$N$6,IF(X236=Controles!$D$7,Controles!$N$7," ")))</f>
        <v xml:space="preserve"> </v>
      </c>
      <c r="AG236" s="138" t="str">
        <f>IFERROR(IF(AF236=Controles!$N$5,(($R$236-($R$236*AB236))),IF(AF236=Controles!$N$7,$R$236,""))," ")</f>
        <v/>
      </c>
      <c r="AH236" s="138" t="str">
        <f>IFERROR(IF(AF236=Controles!$N$7,(($S$236-($S$236*AB236))),IF(AF236=Controles!$N$5,$S$236,""))," ")</f>
        <v/>
      </c>
      <c r="AI236" s="178" t="str">
        <f>IFERROR(IF(AG236="","",IF(AG236&lt;=20,"20",IF(AG236&lt;=40,"40",IF(AG236&lt;=60,"60",IF(AG236&lt;=80,"80","100"))))),"")</f>
        <v/>
      </c>
      <c r="AJ236" s="178" t="str">
        <f>IFERROR(IF(AH236="","",IF(AH236&lt;=20,"20",IF(AH236&lt;=40,"40",IF(AH236&lt;=60,"60",IF(AH236&lt;=80,"80","100"))))),"")</f>
        <v/>
      </c>
      <c r="AK236" s="179" t="str">
        <f>IFERROR(VALUE((AI236&amp;""&amp;AJ236))," ")</f>
        <v xml:space="preserve"> </v>
      </c>
      <c r="AL236" s="180" t="str">
        <f>IFERROR(VLOOKUP(AK236,'Matriz Calificación'!$C$54:$F$78,2,FALSE),"")</f>
        <v/>
      </c>
      <c r="AM236" s="181" t="str">
        <f>IFERROR(VLOOKUP(AL236,'Matriz Calificación'!$D$54:$I$78,4,FALSE)," ")</f>
        <v xml:space="preserve"> </v>
      </c>
      <c r="AN236" s="288" t="e" cm="1" vm="1">
        <f t="array" aca="1" ref="AN236" ca="1">INDEX(AK236:AK244,COUNT(AK236:AK244))</f>
        <v>#VALUE!</v>
      </c>
      <c r="AO236" s="288" t="str">
        <f ca="1">IFERROR(VLOOKUP(AN236,'Matriz Calificación'!$C$54:$F$78,2,FALSE),"")</f>
        <v/>
      </c>
      <c r="AP236" s="292" t="str">
        <f ca="1">IFERROR(VLOOKUP(AO236,'Matriz Calificación'!$D$54:$I$78,4,FALSE)," ")</f>
        <v xml:space="preserve"> </v>
      </c>
      <c r="AQ236" s="329" t="str">
        <f ca="1">IFERROR(VLOOKUP(AO236,'Matriz Calificación'!$D$54:$I$78,5,FALSE)," ")</f>
        <v xml:space="preserve"> </v>
      </c>
      <c r="AR236" s="66"/>
      <c r="AS236" s="167"/>
      <c r="AT236" s="167"/>
      <c r="AU236" s="167"/>
      <c r="AV236" s="66"/>
      <c r="AW236" s="167"/>
      <c r="AX236" s="169"/>
      <c r="AY236" s="169"/>
      <c r="AZ236" s="259"/>
      <c r="BA236" s="250"/>
      <c r="BB236" s="169"/>
      <c r="BC236" s="250"/>
    </row>
    <row r="237" spans="2:55" s="170" customFormat="1" ht="21" hidden="1" customHeight="1" x14ac:dyDescent="0.25">
      <c r="B237" s="264"/>
      <c r="C237" s="267"/>
      <c r="D237" s="258"/>
      <c r="E237" s="259"/>
      <c r="F237" s="255"/>
      <c r="G237" s="258"/>
      <c r="H237" s="250"/>
      <c r="I237" s="252"/>
      <c r="J237" s="254"/>
      <c r="K237" s="182"/>
      <c r="L237" s="261"/>
      <c r="M237" s="262"/>
      <c r="N237" s="261"/>
      <c r="O237" s="256"/>
      <c r="P237" s="292"/>
      <c r="Q237" s="261"/>
      <c r="R237" s="330"/>
      <c r="S237" s="330"/>
      <c r="T237" s="330"/>
      <c r="U237" s="328"/>
      <c r="V237" s="292"/>
      <c r="W237" s="149"/>
      <c r="X237" s="166"/>
      <c r="Y237" s="175" t="str">
        <f>IF(X237=Controles!$D$5,Controles!$E$5,IF(X237=Controles!$D$6,Controles!$E$6,IF(X237=Controles!$D$7,Controles!$E$7," ")))</f>
        <v xml:space="preserve"> </v>
      </c>
      <c r="Z237" s="166"/>
      <c r="AA237" s="65" t="str">
        <f>IF(Z237=Controles!$D$8,Controles!$E$8,IF(Z237=Controles!$D$9,Controles!$E$9," "))</f>
        <v xml:space="preserve"> </v>
      </c>
      <c r="AB237" s="65" t="str">
        <f t="shared" si="110"/>
        <v/>
      </c>
      <c r="AC237" s="166"/>
      <c r="AD237" s="166"/>
      <c r="AE237" s="166"/>
      <c r="AF237" s="97" t="str">
        <f>+IF(X237=Controles!$D$5,Controles!$N$5,IF(X237=Controles!$D$6,Controles!$N$6,IF(X237=Controles!$D$7,Controles!$N$7," ")))</f>
        <v xml:space="preserve"> </v>
      </c>
      <c r="AG237" s="138" t="str">
        <f>IFERROR(IF(AND(AF236=Controles!$N$5,AF237=Controles!$N$5),(AG236-(+AG236*AB237)),IF(AF237=Controles!$N$5,(R236-(+R236*AB237)),IF(AF237=Controles!$N$7,AG236,""))),"")</f>
        <v/>
      </c>
      <c r="AH237" s="138" t="str">
        <f>IFERROR(IF(AND(AF236=Controles!$N$7,AF237=Controles!$N$7),(AH236-(+AH236*AB237)),IF(AF237=Controles!$N$7,($S$236-(+$S$236*AB237)),IF(AF237=Controles!$N$5,AH236,""))),"")</f>
        <v/>
      </c>
      <c r="AI237" s="178" t="str">
        <f t="shared" ref="AI237:AI244" si="128">IFERROR(IF(AG237="","",IF(AG237&lt;=20,"20",IF(AG237&lt;=40,"40",IF(AG237&lt;=60,"60",IF(AG237&lt;=80,"80","100"))))),"")</f>
        <v/>
      </c>
      <c r="AJ237" s="178" t="str">
        <f t="shared" ref="AJ237:AJ244" si="129">IFERROR(IF(AH237="","",IF(AH237&lt;=20,"20",IF(AH237&lt;=40,"40",IF(AH237&lt;=60,"60",IF(AH237&lt;=80,"80","100"))))),"")</f>
        <v/>
      </c>
      <c r="AK237" s="179" t="str">
        <f t="shared" ref="AK237:AK244" si="130">IFERROR(VALUE((AI237&amp;""&amp;AJ237))," ")</f>
        <v xml:space="preserve"> </v>
      </c>
      <c r="AL237" s="180" t="str">
        <f>IFERROR(VLOOKUP(AK237,'Matriz Calificación'!$C$54:$F$78,2,FALSE),"")</f>
        <v/>
      </c>
      <c r="AM237" s="181" t="str">
        <f>IFERROR(VLOOKUP(AL237,'Matriz Calificación'!$D$54:$I$78,4,FALSE)," ")</f>
        <v xml:space="preserve"> </v>
      </c>
      <c r="AN237" s="289"/>
      <c r="AO237" s="289"/>
      <c r="AP237" s="292"/>
      <c r="AQ237" s="329"/>
      <c r="AR237" s="66"/>
      <c r="AS237" s="167"/>
      <c r="AT237" s="167"/>
      <c r="AU237" s="167"/>
      <c r="AV237" s="66"/>
      <c r="AW237" s="167"/>
      <c r="AX237" s="169"/>
      <c r="AY237" s="169"/>
      <c r="AZ237" s="259"/>
      <c r="BA237" s="250"/>
      <c r="BB237" s="169"/>
      <c r="BC237" s="250"/>
    </row>
    <row r="238" spans="2:55" s="170" customFormat="1" ht="21" hidden="1" customHeight="1" x14ac:dyDescent="0.25">
      <c r="B238" s="264"/>
      <c r="C238" s="267"/>
      <c r="D238" s="258"/>
      <c r="E238" s="259"/>
      <c r="F238" s="255"/>
      <c r="G238" s="258"/>
      <c r="H238" s="250"/>
      <c r="I238" s="252"/>
      <c r="J238" s="254"/>
      <c r="K238" s="182"/>
      <c r="L238" s="261"/>
      <c r="M238" s="262"/>
      <c r="N238" s="261"/>
      <c r="O238" s="256"/>
      <c r="P238" s="292"/>
      <c r="Q238" s="261"/>
      <c r="R238" s="330"/>
      <c r="S238" s="330"/>
      <c r="T238" s="330"/>
      <c r="U238" s="328"/>
      <c r="V238" s="292"/>
      <c r="W238" s="149"/>
      <c r="X238" s="166"/>
      <c r="Y238" s="175" t="str">
        <f>IF(X238=Controles!$D$5,Controles!$E$5,IF(X238=Controles!$D$6,Controles!$E$6,IF(X238=Controles!$D$7,Controles!$E$7," ")))</f>
        <v xml:space="preserve"> </v>
      </c>
      <c r="Z238" s="166"/>
      <c r="AA238" s="65" t="str">
        <f>IF(Z238=Controles!$D$8,Controles!$E$8,IF(Z238=Controles!$D$9,Controles!$E$9," "))</f>
        <v xml:space="preserve"> </v>
      </c>
      <c r="AB238" s="65" t="str">
        <f t="shared" si="110"/>
        <v/>
      </c>
      <c r="AC238" s="166"/>
      <c r="AD238" s="166"/>
      <c r="AE238" s="166"/>
      <c r="AF238" s="97" t="str">
        <f>+IF(X238=Controles!$D$5,Controles!$N$5,IF(X238=Controles!$D$6,Controles!$N$6,IF(X238=Controles!$D$7,Controles!$N$7," ")))</f>
        <v xml:space="preserve"> </v>
      </c>
      <c r="AG238" s="138" t="str">
        <f>IFERROR(IF(AND(AF237=Controles!$N$5,AF238=Controles!$N$5),(AG237-(+AG237*AB238)),IF(AND(AF237=Controles!$N$7,AF238=Controles!$N$5),(AG236-(+AG236*AB238)),IF(AF238=Controles!$N$7,AG237,""))),"")</f>
        <v/>
      </c>
      <c r="AH238" s="138" t="str">
        <f>IFERROR(IF(AND(AF237=Controles!$N$7,AF238=Controles!$N$7),(AH237-(+AH237*AB238)),IF(AND(AF237=Controles!$N$5,AF238=Controles!$N$7),(AH236-(+AH236*AB238)),IF(AF238=Controles!$N$5,AH237,""))),"")</f>
        <v/>
      </c>
      <c r="AI238" s="178" t="str">
        <f t="shared" si="128"/>
        <v/>
      </c>
      <c r="AJ238" s="178" t="str">
        <f t="shared" si="129"/>
        <v/>
      </c>
      <c r="AK238" s="179" t="str">
        <f t="shared" si="130"/>
        <v xml:space="preserve"> </v>
      </c>
      <c r="AL238" s="180" t="str">
        <f>IFERROR(VLOOKUP(AK238,'Matriz Calificación'!$C$54:$F$78,2,FALSE),"")</f>
        <v/>
      </c>
      <c r="AM238" s="181" t="str">
        <f>IFERROR(VLOOKUP(AL238,'Matriz Calificación'!$D$54:$I$78,4,FALSE)," ")</f>
        <v xml:space="preserve"> </v>
      </c>
      <c r="AN238" s="289"/>
      <c r="AO238" s="289"/>
      <c r="AP238" s="292"/>
      <c r="AQ238" s="329"/>
      <c r="AR238" s="66"/>
      <c r="AS238" s="167"/>
      <c r="AT238" s="167"/>
      <c r="AU238" s="167"/>
      <c r="AV238" s="66"/>
      <c r="AW238" s="167"/>
      <c r="AX238" s="169"/>
      <c r="AY238" s="169"/>
      <c r="AZ238" s="259"/>
      <c r="BA238" s="250"/>
      <c r="BB238" s="169"/>
      <c r="BC238" s="250"/>
    </row>
    <row r="239" spans="2:55" s="170" customFormat="1" ht="21" hidden="1" customHeight="1" x14ac:dyDescent="0.25">
      <c r="B239" s="264"/>
      <c r="C239" s="267"/>
      <c r="D239" s="258"/>
      <c r="E239" s="259"/>
      <c r="F239" s="255"/>
      <c r="G239" s="258"/>
      <c r="H239" s="250"/>
      <c r="I239" s="252"/>
      <c r="J239" s="254"/>
      <c r="K239" s="182"/>
      <c r="L239" s="261"/>
      <c r="M239" s="262"/>
      <c r="N239" s="261"/>
      <c r="O239" s="256"/>
      <c r="P239" s="292"/>
      <c r="Q239" s="261"/>
      <c r="R239" s="330"/>
      <c r="S239" s="330"/>
      <c r="T239" s="330"/>
      <c r="U239" s="328"/>
      <c r="V239" s="292"/>
      <c r="W239" s="149"/>
      <c r="X239" s="166"/>
      <c r="Y239" s="175" t="str">
        <f>IF(X239=Controles!$D$5,Controles!$E$5,IF(X239=Controles!$D$6,Controles!$E$6,IF(X239=Controles!$D$7,Controles!$E$7," ")))</f>
        <v xml:space="preserve"> </v>
      </c>
      <c r="Z239" s="166"/>
      <c r="AA239" s="65" t="str">
        <f>IF(Z239=Controles!$D$8,Controles!$E$8,IF(Z239=Controles!$D$9,Controles!$E$9," "))</f>
        <v xml:space="preserve"> </v>
      </c>
      <c r="AB239" s="65" t="str">
        <f t="shared" si="110"/>
        <v/>
      </c>
      <c r="AC239" s="166"/>
      <c r="AD239" s="166"/>
      <c r="AE239" s="166"/>
      <c r="AF239" s="97" t="str">
        <f>+IF(X239=Controles!$D$5,Controles!$N$5,IF(X239=Controles!$D$6,Controles!$N$6,IF(X239=Controles!$D$7,Controles!$N$7," ")))</f>
        <v xml:space="preserve"> </v>
      </c>
      <c r="AG239" s="138" t="str">
        <f>IFERROR(IF(AND(AF238=Controles!$N$5,AF239=Controles!$N$5),(AG238-(+AG238*AB239)),IF(AND(AF238=Controles!$N$7,AF239=Controles!$N$5),(AG237-(+AG237*AB239)),IF(AF239=Controles!$N$7,AG238,""))),"")</f>
        <v/>
      </c>
      <c r="AH239" s="138" t="str">
        <f>IFERROR(IF(AND(AF238=Controles!$N$7,AF239=Controles!$N$7),(AH238-(+AH238*AB239)),IF(AND(AF238=Controles!$N$5,AF239=Controles!$N$7),(AH237-(+AH237*AB239)),IF(AF239=Controles!$N$5,AH238,""))),"")</f>
        <v/>
      </c>
      <c r="AI239" s="178" t="str">
        <f t="shared" si="128"/>
        <v/>
      </c>
      <c r="AJ239" s="178" t="str">
        <f t="shared" si="129"/>
        <v/>
      </c>
      <c r="AK239" s="179" t="str">
        <f t="shared" si="130"/>
        <v xml:space="preserve"> </v>
      </c>
      <c r="AL239" s="180" t="str">
        <f>IFERROR(VLOOKUP(AK239,'Matriz Calificación'!$C$54:$F$78,2,FALSE),"")</f>
        <v/>
      </c>
      <c r="AM239" s="181" t="str">
        <f>IFERROR(VLOOKUP(AL239,'Matriz Calificación'!$D$54:$I$78,4,FALSE)," ")</f>
        <v xml:space="preserve"> </v>
      </c>
      <c r="AN239" s="289"/>
      <c r="AO239" s="289"/>
      <c r="AP239" s="292"/>
      <c r="AQ239" s="329"/>
      <c r="AR239" s="66"/>
      <c r="AS239" s="167"/>
      <c r="AT239" s="167"/>
      <c r="AU239" s="167"/>
      <c r="AV239" s="66"/>
      <c r="AW239" s="167"/>
      <c r="AX239" s="169"/>
      <c r="AY239" s="169"/>
      <c r="AZ239" s="259"/>
      <c r="BA239" s="250"/>
      <c r="BB239" s="169"/>
      <c r="BC239" s="250"/>
    </row>
    <row r="240" spans="2:55" s="170" customFormat="1" ht="21" hidden="1" customHeight="1" x14ac:dyDescent="0.25">
      <c r="B240" s="264"/>
      <c r="C240" s="267"/>
      <c r="D240" s="258"/>
      <c r="E240" s="259"/>
      <c r="F240" s="255"/>
      <c r="G240" s="258"/>
      <c r="H240" s="250"/>
      <c r="I240" s="252"/>
      <c r="J240" s="254"/>
      <c r="K240" s="182"/>
      <c r="L240" s="261"/>
      <c r="M240" s="262"/>
      <c r="N240" s="261"/>
      <c r="O240" s="256"/>
      <c r="P240" s="292"/>
      <c r="Q240" s="261"/>
      <c r="R240" s="330"/>
      <c r="S240" s="330"/>
      <c r="T240" s="330"/>
      <c r="U240" s="328"/>
      <c r="V240" s="292"/>
      <c r="W240" s="149"/>
      <c r="X240" s="166"/>
      <c r="Y240" s="175" t="str">
        <f>IF(X240=Controles!$D$5,Controles!$E$5,IF(X240=Controles!$D$6,Controles!$E$6,IF(X240=Controles!$D$7,Controles!$E$7," ")))</f>
        <v xml:space="preserve"> </v>
      </c>
      <c r="Z240" s="166"/>
      <c r="AA240" s="65" t="str">
        <f>IF(Z240=Controles!$D$8,Controles!$E$8,IF(Z240=Controles!$D$9,Controles!$E$9," "))</f>
        <v xml:space="preserve"> </v>
      </c>
      <c r="AB240" s="65" t="str">
        <f t="shared" si="110"/>
        <v/>
      </c>
      <c r="AC240" s="166"/>
      <c r="AD240" s="166"/>
      <c r="AE240" s="166"/>
      <c r="AF240" s="97" t="str">
        <f>+IF(X240=Controles!$D$5,Controles!$N$5,IF(X240=Controles!$D$6,Controles!$N$6,IF(X240=Controles!$D$7,Controles!$N$7," ")))</f>
        <v xml:space="preserve"> </v>
      </c>
      <c r="AG240" s="138" t="str">
        <f>IFERROR(IF(AND(AF239=Controles!$N$5,AF240=Controles!$N$5),(AG239-(+AG239*AB240)),IF(AND(AF239=Controles!$N$7,AF240=Controles!$N$5),(AG238-(+AG238*AB240)),IF(AF240=Controles!$N$7,AG239,""))),"")</f>
        <v/>
      </c>
      <c r="AH240" s="138" t="str">
        <f>IFERROR(IF(AND(AF239=Controles!$N$7,AF240=Controles!$N$7),(AH239-(+AH239*AB240)),IF(AND(AF239=Controles!$N$5,AF240=Controles!$N$7),(AH238-(+AH238*AB240)),IF(AF240=Controles!$N$5,AH239,""))),"")</f>
        <v/>
      </c>
      <c r="AI240" s="178" t="str">
        <f t="shared" si="128"/>
        <v/>
      </c>
      <c r="AJ240" s="178" t="str">
        <f t="shared" si="129"/>
        <v/>
      </c>
      <c r="AK240" s="179" t="str">
        <f t="shared" si="130"/>
        <v xml:space="preserve"> </v>
      </c>
      <c r="AL240" s="180" t="str">
        <f>IFERROR(VLOOKUP(AK240,'Matriz Calificación'!$C$54:$F$78,2,FALSE),"")</f>
        <v/>
      </c>
      <c r="AM240" s="181" t="str">
        <f>IFERROR(VLOOKUP(AL240,'Matriz Calificación'!$D$54:$I$78,4,FALSE)," ")</f>
        <v xml:space="preserve"> </v>
      </c>
      <c r="AN240" s="289"/>
      <c r="AO240" s="289"/>
      <c r="AP240" s="292"/>
      <c r="AQ240" s="329"/>
      <c r="AR240" s="66"/>
      <c r="AS240" s="167"/>
      <c r="AT240" s="167"/>
      <c r="AU240" s="167"/>
      <c r="AV240" s="66"/>
      <c r="AW240" s="167"/>
      <c r="AX240" s="169"/>
      <c r="AY240" s="169"/>
      <c r="AZ240" s="259"/>
      <c r="BA240" s="250"/>
      <c r="BB240" s="169"/>
      <c r="BC240" s="250"/>
    </row>
    <row r="241" spans="2:55" s="170" customFormat="1" ht="21" hidden="1" customHeight="1" x14ac:dyDescent="0.25">
      <c r="B241" s="264"/>
      <c r="C241" s="267"/>
      <c r="D241" s="258"/>
      <c r="E241" s="259"/>
      <c r="F241" s="255"/>
      <c r="G241" s="258"/>
      <c r="H241" s="250"/>
      <c r="I241" s="252"/>
      <c r="J241" s="254"/>
      <c r="K241" s="182"/>
      <c r="L241" s="261"/>
      <c r="M241" s="262"/>
      <c r="N241" s="261"/>
      <c r="O241" s="256"/>
      <c r="P241" s="292"/>
      <c r="Q241" s="261"/>
      <c r="R241" s="330"/>
      <c r="S241" s="330"/>
      <c r="T241" s="330"/>
      <c r="U241" s="328"/>
      <c r="V241" s="292"/>
      <c r="W241" s="149"/>
      <c r="X241" s="166"/>
      <c r="Y241" s="175" t="str">
        <f>IF(X241=Controles!$D$5,Controles!$E$5,IF(X241=Controles!$D$6,Controles!$E$6,IF(X241=Controles!$D$7,Controles!$E$7," ")))</f>
        <v xml:space="preserve"> </v>
      </c>
      <c r="Z241" s="166"/>
      <c r="AA241" s="65" t="str">
        <f>IF(Z241=Controles!$D$8,Controles!$E$8,IF(Z241=Controles!$D$9,Controles!$E$9," "))</f>
        <v xml:space="preserve"> </v>
      </c>
      <c r="AB241" s="65" t="str">
        <f t="shared" si="110"/>
        <v/>
      </c>
      <c r="AC241" s="166"/>
      <c r="AD241" s="166"/>
      <c r="AE241" s="166"/>
      <c r="AF241" s="97" t="str">
        <f>+IF(X241=Controles!$D$5,Controles!$N$5,IF(X241=Controles!$D$6,Controles!$N$6,IF(X241=Controles!$D$7,Controles!$N$7," ")))</f>
        <v xml:space="preserve"> </v>
      </c>
      <c r="AG241" s="138" t="str">
        <f>IFERROR(IF(AND(AF240=Controles!$N$5,AF241=Controles!$N$5),(AG240-(+AG240*AB241)),IF(AND(AF240=Controles!$N$7,AF241=Controles!$N$5),(AG239-(+AG239*AB241)),IF(AF241=Controles!$N$7,AG240,""))),"")</f>
        <v/>
      </c>
      <c r="AH241" s="138" t="str">
        <f>IFERROR(IF(AND(AF240=Controles!$N$7,AF241=Controles!$N$7),(AH240-(+AH240*AB241)),IF(AND(AF240=Controles!$N$5,AF241=Controles!$N$7),(AH239-(+AH239*AB241)),IF(AF241=Controles!$N$5,AH240,""))),"")</f>
        <v/>
      </c>
      <c r="AI241" s="178" t="str">
        <f t="shared" si="128"/>
        <v/>
      </c>
      <c r="AJ241" s="178" t="str">
        <f t="shared" si="129"/>
        <v/>
      </c>
      <c r="AK241" s="179" t="str">
        <f t="shared" si="130"/>
        <v xml:space="preserve"> </v>
      </c>
      <c r="AL241" s="180" t="str">
        <f>IFERROR(VLOOKUP(AK241,'Matriz Calificación'!$C$54:$F$78,2,FALSE),"")</f>
        <v/>
      </c>
      <c r="AM241" s="181" t="str">
        <f>IFERROR(VLOOKUP(AL241,'Matriz Calificación'!$D$54:$I$78,4,FALSE)," ")</f>
        <v xml:space="preserve"> </v>
      </c>
      <c r="AN241" s="289"/>
      <c r="AO241" s="289"/>
      <c r="AP241" s="292"/>
      <c r="AQ241" s="329"/>
      <c r="AR241" s="66"/>
      <c r="AS241" s="167"/>
      <c r="AT241" s="167"/>
      <c r="AU241" s="167"/>
      <c r="AV241" s="66"/>
      <c r="AW241" s="167"/>
      <c r="AX241" s="169"/>
      <c r="AY241" s="169"/>
      <c r="AZ241" s="259"/>
      <c r="BA241" s="250"/>
      <c r="BB241" s="169"/>
      <c r="BC241" s="250"/>
    </row>
    <row r="242" spans="2:55" s="170" customFormat="1" ht="21" hidden="1" customHeight="1" x14ac:dyDescent="0.25">
      <c r="B242" s="264"/>
      <c r="C242" s="267"/>
      <c r="D242" s="258"/>
      <c r="E242" s="259"/>
      <c r="F242" s="255"/>
      <c r="G242" s="258"/>
      <c r="H242" s="250"/>
      <c r="I242" s="252"/>
      <c r="J242" s="254"/>
      <c r="K242" s="182"/>
      <c r="L242" s="261"/>
      <c r="M242" s="262"/>
      <c r="N242" s="261"/>
      <c r="O242" s="256"/>
      <c r="P242" s="292"/>
      <c r="Q242" s="261"/>
      <c r="R242" s="330"/>
      <c r="S242" s="330"/>
      <c r="T242" s="330"/>
      <c r="U242" s="328"/>
      <c r="V242" s="292"/>
      <c r="W242" s="149"/>
      <c r="X242" s="166"/>
      <c r="Y242" s="175" t="str">
        <f>IF(X242=Controles!$D$5,Controles!$E$5,IF(X242=Controles!$D$6,Controles!$E$6,IF(X242=Controles!$D$7,Controles!$E$7," ")))</f>
        <v xml:space="preserve"> </v>
      </c>
      <c r="Z242" s="166"/>
      <c r="AA242" s="65" t="str">
        <f>IF(Z242=Controles!$D$8,Controles!$E$8,IF(Z242=Controles!$D$9,Controles!$E$9," "))</f>
        <v xml:space="preserve"> </v>
      </c>
      <c r="AB242" s="65" t="str">
        <f t="shared" si="110"/>
        <v/>
      </c>
      <c r="AC242" s="166"/>
      <c r="AD242" s="166"/>
      <c r="AE242" s="166"/>
      <c r="AF242" s="97" t="str">
        <f>+IF(X242=Controles!$D$5,Controles!$N$5,IF(X242=Controles!$D$6,Controles!$N$6,IF(X242=Controles!$D$7,Controles!$N$7," ")))</f>
        <v xml:space="preserve"> </v>
      </c>
      <c r="AG242" s="138" t="str">
        <f>IFERROR(IF(AND(AF241=Controles!$N$5,AF242=Controles!$N$5),(AG241-(+AG241*AB242)),IF(AND(AF241=Controles!$N$7,AF242=Controles!$N$5),(AG240-(+AG240*AB242)),IF(AF242=Controles!$N$7,AG241,""))),"")</f>
        <v/>
      </c>
      <c r="AH242" s="138" t="str">
        <f>IFERROR(IF(AND(AF241=Controles!$N$7,AF242=Controles!$N$7),(AH241-(+AH241*AB242)),IF(AND(AF241=Controles!$N$5,AF242=Controles!$N$7),(AH240-(+AH240*AB242)),IF(AF242=Controles!$N$5,AH241,""))),"")</f>
        <v/>
      </c>
      <c r="AI242" s="178" t="str">
        <f t="shared" si="128"/>
        <v/>
      </c>
      <c r="AJ242" s="178" t="str">
        <f t="shared" si="129"/>
        <v/>
      </c>
      <c r="AK242" s="179" t="str">
        <f t="shared" si="130"/>
        <v xml:space="preserve"> </v>
      </c>
      <c r="AL242" s="180" t="str">
        <f>IFERROR(VLOOKUP(AK242,'Matriz Calificación'!$C$54:$F$78,2,FALSE),"")</f>
        <v/>
      </c>
      <c r="AM242" s="181" t="str">
        <f>IFERROR(VLOOKUP(AL242,'Matriz Calificación'!$D$54:$I$78,4,FALSE)," ")</f>
        <v xml:space="preserve"> </v>
      </c>
      <c r="AN242" s="289"/>
      <c r="AO242" s="289"/>
      <c r="AP242" s="292"/>
      <c r="AQ242" s="329"/>
      <c r="AR242" s="66"/>
      <c r="AS242" s="165"/>
      <c r="AT242" s="168"/>
      <c r="AU242" s="168"/>
      <c r="AV242" s="66"/>
      <c r="AW242" s="167"/>
      <c r="AX242" s="169"/>
      <c r="AY242" s="169"/>
      <c r="AZ242" s="259"/>
      <c r="BA242" s="250"/>
      <c r="BB242" s="169"/>
      <c r="BC242" s="250"/>
    </row>
    <row r="243" spans="2:55" s="170" customFormat="1" ht="21" hidden="1" customHeight="1" x14ac:dyDescent="0.25">
      <c r="B243" s="264"/>
      <c r="C243" s="267"/>
      <c r="D243" s="258"/>
      <c r="E243" s="259"/>
      <c r="F243" s="255"/>
      <c r="G243" s="258"/>
      <c r="H243" s="250"/>
      <c r="I243" s="252"/>
      <c r="J243" s="254"/>
      <c r="K243" s="182"/>
      <c r="L243" s="261"/>
      <c r="M243" s="262"/>
      <c r="N243" s="261"/>
      <c r="O243" s="256"/>
      <c r="P243" s="292"/>
      <c r="Q243" s="261"/>
      <c r="R243" s="330"/>
      <c r="S243" s="330"/>
      <c r="T243" s="330"/>
      <c r="U243" s="328"/>
      <c r="V243" s="292"/>
      <c r="W243" s="149"/>
      <c r="X243" s="166"/>
      <c r="Y243" s="175" t="str">
        <f>IF(X243=Controles!$D$5,Controles!$E$5,IF(X243=Controles!$D$6,Controles!$E$6,IF(X243=Controles!$D$7,Controles!$E$7," ")))</f>
        <v xml:space="preserve"> </v>
      </c>
      <c r="Z243" s="166"/>
      <c r="AA243" s="65" t="str">
        <f>IF(Z243=Controles!$D$8,Controles!$E$8,IF(Z243=Controles!$D$9,Controles!$E$9," "))</f>
        <v xml:space="preserve"> </v>
      </c>
      <c r="AB243" s="65" t="str">
        <f t="shared" si="110"/>
        <v/>
      </c>
      <c r="AC243" s="166"/>
      <c r="AD243" s="166"/>
      <c r="AE243" s="166"/>
      <c r="AF243" s="97" t="str">
        <f>+IF(X243=Controles!$D$5,Controles!$N$5,IF(X243=Controles!$D$6,Controles!$N$6,IF(X243=Controles!$D$7,Controles!$N$7," ")))</f>
        <v xml:space="preserve"> </v>
      </c>
      <c r="AG243" s="138" t="str">
        <f>IFERROR(IF(AND(AF242=Controles!$N$5,AF243=Controles!$N$5),(AG242-(+AG242*AB243)),IF(AND(AF242=Controles!$N$7,AF243=Controles!$N$5),(AG241-(+AG241*AB243)),IF(AF243=Controles!$N$7,AG242,""))),"")</f>
        <v/>
      </c>
      <c r="AH243" s="138" t="str">
        <f>IFERROR(IF(AND(AF242=Controles!$N$7,AF243=Controles!$N$7),(AH242-(+AH242*AB243)),IF(AND(AF242=Controles!$N$5,AF243=Controles!$N$7),(AH241-(+AH241*AB243)),IF(AF243=Controles!$N$5,AH242,""))),"")</f>
        <v/>
      </c>
      <c r="AI243" s="178" t="str">
        <f t="shared" si="128"/>
        <v/>
      </c>
      <c r="AJ243" s="178" t="str">
        <f t="shared" si="129"/>
        <v/>
      </c>
      <c r="AK243" s="179" t="str">
        <f t="shared" si="130"/>
        <v xml:space="preserve"> </v>
      </c>
      <c r="AL243" s="180" t="str">
        <f>IFERROR(VLOOKUP(AK243,'Matriz Calificación'!$C$54:$F$78,2,FALSE),"")</f>
        <v/>
      </c>
      <c r="AM243" s="181" t="str">
        <f>IFERROR(VLOOKUP(AL243,'Matriz Calificación'!$D$54:$I$78,4,FALSE)," ")</f>
        <v xml:space="preserve"> </v>
      </c>
      <c r="AN243" s="289"/>
      <c r="AO243" s="289"/>
      <c r="AP243" s="292"/>
      <c r="AQ243" s="329"/>
      <c r="AR243" s="66"/>
      <c r="AS243" s="165"/>
      <c r="AT243" s="168"/>
      <c r="AU243" s="168"/>
      <c r="AV243" s="66"/>
      <c r="AW243" s="167"/>
      <c r="AX243" s="169"/>
      <c r="AY243" s="169"/>
      <c r="AZ243" s="259"/>
      <c r="BA243" s="250"/>
      <c r="BB243" s="169"/>
      <c r="BC243" s="250"/>
    </row>
    <row r="244" spans="2:55" s="170" customFormat="1" ht="21" hidden="1" customHeight="1" x14ac:dyDescent="0.25">
      <c r="B244" s="265"/>
      <c r="C244" s="268"/>
      <c r="D244" s="258"/>
      <c r="E244" s="259"/>
      <c r="F244" s="255"/>
      <c r="G244" s="258"/>
      <c r="H244" s="250"/>
      <c r="I244" s="253"/>
      <c r="J244" s="254"/>
      <c r="K244" s="182"/>
      <c r="L244" s="261"/>
      <c r="M244" s="262"/>
      <c r="N244" s="261"/>
      <c r="O244" s="257"/>
      <c r="P244" s="292"/>
      <c r="Q244" s="261"/>
      <c r="R244" s="330"/>
      <c r="S244" s="330"/>
      <c r="T244" s="330"/>
      <c r="U244" s="328"/>
      <c r="V244" s="292"/>
      <c r="W244" s="149"/>
      <c r="X244" s="166"/>
      <c r="Y244" s="175" t="str">
        <f>IF(X244=Controles!$D$5,Controles!$E$5,IF(X244=Controles!$D$6,Controles!$E$6,IF(X244=Controles!$D$7,Controles!$E$7," ")))</f>
        <v xml:space="preserve"> </v>
      </c>
      <c r="Z244" s="166"/>
      <c r="AA244" s="65" t="str">
        <f>IF(Z244=Controles!$D$8,Controles!$E$8,IF(Z244=Controles!$D$9,Controles!$E$9," "))</f>
        <v xml:space="preserve"> </v>
      </c>
      <c r="AB244" s="65" t="str">
        <f t="shared" si="110"/>
        <v/>
      </c>
      <c r="AC244" s="166"/>
      <c r="AD244" s="166"/>
      <c r="AE244" s="166"/>
      <c r="AF244" s="97" t="str">
        <f>+IF(X244=Controles!$D$5,Controles!$N$5,IF(X244=Controles!$D$6,Controles!$N$6,IF(X244=Controles!$D$7,Controles!$N$7," ")))</f>
        <v xml:space="preserve"> </v>
      </c>
      <c r="AG244" s="138" t="str">
        <f>IFERROR(IF(AND(AF243=Controles!$N$5,AF244=Controles!$N$5),(AG243-(+AG243*AB244)),IF(AND(AF243=Controles!$N$7,AF244=Controles!$N$5),(AG242-(+AG242*AB244)),IF(AF244=Controles!$N$7,AG243,""))),"")</f>
        <v/>
      </c>
      <c r="AH244" s="138" t="str">
        <f>IFERROR(IF(AND(AF243=Controles!$N$7,AF244=Controles!$N$7),(AH243-(+AH243*AB244)),IF(AND(AF243=Controles!$N$5,AF244=Controles!$N$7),(AH242-(+AH242*AB244)),IF(AF244=Controles!$N$5,AH243,""))),"")</f>
        <v/>
      </c>
      <c r="AI244" s="178" t="str">
        <f t="shared" si="128"/>
        <v/>
      </c>
      <c r="AJ244" s="178" t="str">
        <f t="shared" si="129"/>
        <v/>
      </c>
      <c r="AK244" s="179" t="str">
        <f t="shared" si="130"/>
        <v xml:space="preserve"> </v>
      </c>
      <c r="AL244" s="180" t="str">
        <f>IFERROR(VLOOKUP(AK244,'Matriz Calificación'!$C$54:$F$78,2,FALSE),"")</f>
        <v/>
      </c>
      <c r="AM244" s="181" t="str">
        <f>IFERROR(VLOOKUP(AL244,'Matriz Calificación'!$D$54:$I$78,4,FALSE)," ")</f>
        <v xml:space="preserve"> </v>
      </c>
      <c r="AN244" s="290"/>
      <c r="AO244" s="290"/>
      <c r="AP244" s="292"/>
      <c r="AQ244" s="329"/>
      <c r="AR244" s="66"/>
      <c r="AS244" s="165"/>
      <c r="AT244" s="67"/>
      <c r="AU244" s="67"/>
      <c r="AV244" s="66"/>
      <c r="AW244" s="167"/>
      <c r="AX244" s="169"/>
      <c r="AY244" s="169"/>
      <c r="AZ244" s="259"/>
      <c r="BA244" s="250"/>
      <c r="BB244" s="169"/>
      <c r="BC244" s="250"/>
    </row>
    <row r="245" spans="2:55" s="170" customFormat="1" ht="21" hidden="1" customHeight="1" x14ac:dyDescent="0.25">
      <c r="B245" s="263"/>
      <c r="C245" s="266" t="str">
        <f>+IFERROR(VLOOKUP(B245,INF!$A$2:$B$90,2,FALSE)," ")</f>
        <v xml:space="preserve"> </v>
      </c>
      <c r="D245" s="258"/>
      <c r="E245" s="259"/>
      <c r="F245" s="260"/>
      <c r="G245" s="258"/>
      <c r="H245" s="250"/>
      <c r="I245" s="251"/>
      <c r="J245" s="254" t="str">
        <f t="shared" ref="J245" si="131">IF(G245&lt;&gt;"",CONCATENATE("Posibilidad de ",G245," por"," ",H245," debido a"," ",I245),"")</f>
        <v/>
      </c>
      <c r="K245" s="182"/>
      <c r="L245" s="261"/>
      <c r="M245" s="262"/>
      <c r="N245" s="261"/>
      <c r="O245" s="256"/>
      <c r="P245" s="292" t="str">
        <f>IF(O245="","",IF(O245&lt;=2,Probabilidad!$B$8,IF(O245&lt;=11.999,Probabilidad!$B$7,IF(O245&lt;=48,Probabilidad!$B$6,IF(O245&lt;=239.999,Probabilidad!$B$5,IF(O245&gt;=240,Probabilidad!$B$4,""))))))</f>
        <v/>
      </c>
      <c r="Q245" s="261"/>
      <c r="R245" s="330" t="str">
        <f>IFERROR(VLOOKUP(P245,Probabilidad!$B$4:$C$8,2,FALSE),"")</f>
        <v/>
      </c>
      <c r="S245" s="330" t="str">
        <f>IFERROR(VLOOKUP(Q245,Impacto!$B$4:$C$16,2,FALSE),"")</f>
        <v/>
      </c>
      <c r="T245" s="330" t="str">
        <f t="shared" ref="T245" si="132">IFERROR(VALUE((R245&amp;""&amp;S245))," ")</f>
        <v xml:space="preserve"> </v>
      </c>
      <c r="U245" s="328" t="str">
        <f>IFERROR(VLOOKUP(T245,'Matriz Calificación'!$C$54:$D$78,2,FALSE)," ")</f>
        <v xml:space="preserve"> </v>
      </c>
      <c r="V245" s="292" t="str">
        <f>IFERROR(VLOOKUP(T245,'Matriz Calificación'!$C$54:$F$78,3,FALSE)," ")</f>
        <v xml:space="preserve"> </v>
      </c>
      <c r="W245" s="149"/>
      <c r="X245" s="166"/>
      <c r="Y245" s="175" t="str">
        <f>IF(X245=Controles!$D$5,Controles!$E$5,IF(X245=Controles!$D$6,Controles!$E$6,IF(X245=Controles!$D$7,Controles!$E$7," ")))</f>
        <v xml:space="preserve"> </v>
      </c>
      <c r="Z245" s="166"/>
      <c r="AA245" s="65" t="str">
        <f>IF(Z245=Controles!$D$8,Controles!$E$8,IF(Z245=Controles!$D$9,Controles!$E$9," "))</f>
        <v xml:space="preserve"> </v>
      </c>
      <c r="AB245" s="65" t="str">
        <f t="shared" si="110"/>
        <v/>
      </c>
      <c r="AC245" s="166"/>
      <c r="AD245" s="166"/>
      <c r="AE245" s="166"/>
      <c r="AF245" s="97" t="str">
        <f>+IF(X245=Controles!$D$5,Controles!$N$5,IF(X245=Controles!$D$6,Controles!$N$6,IF(X245=Controles!$D$7,Controles!$N$7," ")))</f>
        <v xml:space="preserve"> </v>
      </c>
      <c r="AG245" s="138" t="str">
        <f>IFERROR(IF(AF245=Controles!$N$5,(($R$245-($R$245*AB245))),IF(AF245=Controles!$N$7,$R$245,""))," ")</f>
        <v/>
      </c>
      <c r="AH245" s="138" t="str">
        <f>IFERROR(IF(AF245=Controles!$N$7,(($S$245-($S$245*AB245))),IF(AF245=Controles!$N$5,$S$245,""))," ")</f>
        <v/>
      </c>
      <c r="AI245" s="178" t="str">
        <f>IFERROR(IF(AG245="","",IF(AG245&lt;=20,"20",IF(AG245&lt;=40,"40",IF(AG245&lt;=60,"60",IF(AG245&lt;=80,"80","100"))))),"")</f>
        <v/>
      </c>
      <c r="AJ245" s="178" t="str">
        <f>IFERROR(IF(AH245="","",IF(AH245&lt;=20,"20",IF(AH245&lt;=40,"40",IF(AH245&lt;=60,"60",IF(AH245&lt;=80,"80","100"))))),"")</f>
        <v/>
      </c>
      <c r="AK245" s="179" t="str">
        <f>IFERROR(VALUE((AI245&amp;""&amp;AJ245))," ")</f>
        <v xml:space="preserve"> </v>
      </c>
      <c r="AL245" s="180" t="str">
        <f>IFERROR(VLOOKUP(AK245,'Matriz Calificación'!$C$54:$F$78,2,FALSE),"")</f>
        <v/>
      </c>
      <c r="AM245" s="181" t="str">
        <f>IFERROR(VLOOKUP(AL245,'Matriz Calificación'!$D$54:$I$78,4,FALSE)," ")</f>
        <v xml:space="preserve"> </v>
      </c>
      <c r="AN245" s="288" t="e" cm="1" vm="1">
        <f t="array" aca="1" ref="AN245" ca="1">INDEX(AK245:AK253,COUNT(AK245:AK253))</f>
        <v>#VALUE!</v>
      </c>
      <c r="AO245" s="288" t="str">
        <f ca="1">IFERROR(VLOOKUP(AN245,'Matriz Calificación'!$C$54:$F$78,2,FALSE),"")</f>
        <v/>
      </c>
      <c r="AP245" s="292" t="str">
        <f ca="1">IFERROR(VLOOKUP(AO245,'Matriz Calificación'!$D$54:$I$78,4,FALSE)," ")</f>
        <v xml:space="preserve"> </v>
      </c>
      <c r="AQ245" s="329" t="str">
        <f ca="1">IFERROR(VLOOKUP(AO245,'Matriz Calificación'!$D$54:$I$78,5,FALSE)," ")</f>
        <v xml:space="preserve"> </v>
      </c>
      <c r="AR245" s="66"/>
      <c r="AS245" s="167"/>
      <c r="AT245" s="167"/>
      <c r="AU245" s="167"/>
      <c r="AV245" s="66"/>
      <c r="AW245" s="167"/>
      <c r="AX245" s="169"/>
      <c r="AY245" s="169"/>
      <c r="AZ245" s="259"/>
      <c r="BA245" s="250"/>
      <c r="BB245" s="169"/>
      <c r="BC245" s="250"/>
    </row>
    <row r="246" spans="2:55" s="170" customFormat="1" ht="21" hidden="1" customHeight="1" x14ac:dyDescent="0.25">
      <c r="B246" s="264"/>
      <c r="C246" s="267"/>
      <c r="D246" s="258"/>
      <c r="E246" s="259"/>
      <c r="F246" s="255"/>
      <c r="G246" s="258"/>
      <c r="H246" s="250"/>
      <c r="I246" s="252"/>
      <c r="J246" s="254"/>
      <c r="K246" s="182"/>
      <c r="L246" s="261"/>
      <c r="M246" s="262"/>
      <c r="N246" s="261"/>
      <c r="O246" s="256"/>
      <c r="P246" s="292"/>
      <c r="Q246" s="261"/>
      <c r="R246" s="330"/>
      <c r="S246" s="330"/>
      <c r="T246" s="330"/>
      <c r="U246" s="328"/>
      <c r="V246" s="292"/>
      <c r="W246" s="149"/>
      <c r="X246" s="166"/>
      <c r="Y246" s="175" t="str">
        <f>IF(X246=Controles!$D$5,Controles!$E$5,IF(X246=Controles!$D$6,Controles!$E$6,IF(X246=Controles!$D$7,Controles!$E$7," ")))</f>
        <v xml:space="preserve"> </v>
      </c>
      <c r="Z246" s="166"/>
      <c r="AA246" s="65" t="str">
        <f>IF(Z246=Controles!$D$8,Controles!$E$8,IF(Z246=Controles!$D$9,Controles!$E$9," "))</f>
        <v xml:space="preserve"> </v>
      </c>
      <c r="AB246" s="65" t="str">
        <f t="shared" si="110"/>
        <v/>
      </c>
      <c r="AC246" s="166"/>
      <c r="AD246" s="166"/>
      <c r="AE246" s="166"/>
      <c r="AF246" s="97" t="str">
        <f>+IF(X246=Controles!$D$5,Controles!$N$5,IF(X246=Controles!$D$6,Controles!$N$6,IF(X246=Controles!$D$7,Controles!$N$7," ")))</f>
        <v xml:space="preserve"> </v>
      </c>
      <c r="AG246" s="138" t="str">
        <f>IFERROR(IF(AND(AF245=Controles!$N$5,AF246=Controles!$N$5),(AG245-(+AG245*AB246)),IF(AF246=Controles!$N$5,(R245-(+R245*AB246)),IF(AF246=Controles!$N$7,AG245,""))),"")</f>
        <v/>
      </c>
      <c r="AH246" s="138" t="str">
        <f>IFERROR(IF(AND(AF245=Controles!$N$7,AF246=Controles!$N$7),(AH245-(+AH245*AB246)),IF(AF246=Controles!$N$7,($S$245-(+$S$245*AB246)),IF(AF246=Controles!$N$5,AH245,""))),"")</f>
        <v/>
      </c>
      <c r="AI246" s="178" t="str">
        <f t="shared" ref="AI246:AI253" si="133">IFERROR(IF(AG246="","",IF(AG246&lt;=20,"20",IF(AG246&lt;=40,"40",IF(AG246&lt;=60,"60",IF(AG246&lt;=80,"80","100"))))),"")</f>
        <v/>
      </c>
      <c r="AJ246" s="178" t="str">
        <f t="shared" ref="AJ246:AJ253" si="134">IFERROR(IF(AH246="","",IF(AH246&lt;=20,"20",IF(AH246&lt;=40,"40",IF(AH246&lt;=60,"60",IF(AH246&lt;=80,"80","100"))))),"")</f>
        <v/>
      </c>
      <c r="AK246" s="179" t="str">
        <f t="shared" ref="AK246:AK253" si="135">IFERROR(VALUE((AI246&amp;""&amp;AJ246))," ")</f>
        <v xml:space="preserve"> </v>
      </c>
      <c r="AL246" s="180" t="str">
        <f>IFERROR(VLOOKUP(AK246,'Matriz Calificación'!$C$54:$F$78,2,FALSE),"")</f>
        <v/>
      </c>
      <c r="AM246" s="181" t="str">
        <f>IFERROR(VLOOKUP(AL246,'Matriz Calificación'!$D$54:$I$78,4,FALSE)," ")</f>
        <v xml:space="preserve"> </v>
      </c>
      <c r="AN246" s="289"/>
      <c r="AO246" s="289"/>
      <c r="AP246" s="292"/>
      <c r="AQ246" s="329"/>
      <c r="AR246" s="66"/>
      <c r="AS246" s="167"/>
      <c r="AT246" s="167"/>
      <c r="AU246" s="167"/>
      <c r="AV246" s="66"/>
      <c r="AW246" s="167"/>
      <c r="AX246" s="169"/>
      <c r="AY246" s="169"/>
      <c r="AZ246" s="259"/>
      <c r="BA246" s="250"/>
      <c r="BB246" s="169"/>
      <c r="BC246" s="250"/>
    </row>
    <row r="247" spans="2:55" s="170" customFormat="1" ht="21" hidden="1" customHeight="1" x14ac:dyDescent="0.25">
      <c r="B247" s="264"/>
      <c r="C247" s="267"/>
      <c r="D247" s="258"/>
      <c r="E247" s="259"/>
      <c r="F247" s="255"/>
      <c r="G247" s="258"/>
      <c r="H247" s="250"/>
      <c r="I247" s="252"/>
      <c r="J247" s="254"/>
      <c r="K247" s="182"/>
      <c r="L247" s="261"/>
      <c r="M247" s="262"/>
      <c r="N247" s="261"/>
      <c r="O247" s="256"/>
      <c r="P247" s="292"/>
      <c r="Q247" s="261"/>
      <c r="R247" s="330"/>
      <c r="S247" s="330"/>
      <c r="T247" s="330"/>
      <c r="U247" s="328"/>
      <c r="V247" s="292"/>
      <c r="W247" s="149"/>
      <c r="X247" s="166"/>
      <c r="Y247" s="175" t="str">
        <f>IF(X247=Controles!$D$5,Controles!$E$5,IF(X247=Controles!$D$6,Controles!$E$6,IF(X247=Controles!$D$7,Controles!$E$7," ")))</f>
        <v xml:space="preserve"> </v>
      </c>
      <c r="Z247" s="166"/>
      <c r="AA247" s="65" t="str">
        <f>IF(Z247=Controles!$D$8,Controles!$E$8,IF(Z247=Controles!$D$9,Controles!$E$9," "))</f>
        <v xml:space="preserve"> </v>
      </c>
      <c r="AB247" s="65" t="str">
        <f t="shared" si="110"/>
        <v/>
      </c>
      <c r="AC247" s="166"/>
      <c r="AD247" s="166"/>
      <c r="AE247" s="166"/>
      <c r="AF247" s="97" t="str">
        <f>+IF(X247=Controles!$D$5,Controles!$N$5,IF(X247=Controles!$D$6,Controles!$N$6,IF(X247=Controles!$D$7,Controles!$N$7," ")))</f>
        <v xml:space="preserve"> </v>
      </c>
      <c r="AG247" s="138" t="str">
        <f>IFERROR(IF(AND(AF246=Controles!$N$5,AF247=Controles!$N$5),(AG246-(+AG246*AB247)),IF(AND(AF246=Controles!$N$7,AF247=Controles!$N$5),(AG245-(+AG245*AB247)),IF(AF247=Controles!$N$7,AG246,""))),"")</f>
        <v/>
      </c>
      <c r="AH247" s="138" t="str">
        <f>IFERROR(IF(AND(AF246=Controles!$N$7,AF247=Controles!$N$7),(AH246-(+AH246*AB247)),IF(AND(AF246=Controles!$N$5,AF247=Controles!$N$7),(AH245-(+AH245*AB247)),IF(AF247=Controles!$N$5,AH246,""))),"")</f>
        <v/>
      </c>
      <c r="AI247" s="178" t="str">
        <f t="shared" si="133"/>
        <v/>
      </c>
      <c r="AJ247" s="178" t="str">
        <f t="shared" si="134"/>
        <v/>
      </c>
      <c r="AK247" s="179" t="str">
        <f t="shared" si="135"/>
        <v xml:space="preserve"> </v>
      </c>
      <c r="AL247" s="180" t="str">
        <f>IFERROR(VLOOKUP(AK247,'Matriz Calificación'!$C$54:$F$78,2,FALSE),"")</f>
        <v/>
      </c>
      <c r="AM247" s="181" t="str">
        <f>IFERROR(VLOOKUP(AL247,'Matriz Calificación'!$D$54:$I$78,4,FALSE)," ")</f>
        <v xml:space="preserve"> </v>
      </c>
      <c r="AN247" s="289"/>
      <c r="AO247" s="289"/>
      <c r="AP247" s="292"/>
      <c r="AQ247" s="329"/>
      <c r="AR247" s="66"/>
      <c r="AS247" s="167"/>
      <c r="AT247" s="167"/>
      <c r="AU247" s="167"/>
      <c r="AV247" s="66"/>
      <c r="AW247" s="167"/>
      <c r="AX247" s="169"/>
      <c r="AY247" s="169"/>
      <c r="AZ247" s="259"/>
      <c r="BA247" s="250"/>
      <c r="BB247" s="169"/>
      <c r="BC247" s="250"/>
    </row>
    <row r="248" spans="2:55" s="170" customFormat="1" ht="21" hidden="1" customHeight="1" x14ac:dyDescent="0.25">
      <c r="B248" s="264"/>
      <c r="C248" s="267"/>
      <c r="D248" s="258"/>
      <c r="E248" s="259"/>
      <c r="F248" s="255"/>
      <c r="G248" s="258"/>
      <c r="H248" s="250"/>
      <c r="I248" s="252"/>
      <c r="J248" s="254"/>
      <c r="K248" s="182"/>
      <c r="L248" s="261"/>
      <c r="M248" s="262"/>
      <c r="N248" s="261"/>
      <c r="O248" s="256"/>
      <c r="P248" s="292"/>
      <c r="Q248" s="261"/>
      <c r="R248" s="330"/>
      <c r="S248" s="330"/>
      <c r="T248" s="330"/>
      <c r="U248" s="328"/>
      <c r="V248" s="292"/>
      <c r="W248" s="149"/>
      <c r="X248" s="166"/>
      <c r="Y248" s="175" t="str">
        <f>IF(X248=Controles!$D$5,Controles!$E$5,IF(X248=Controles!$D$6,Controles!$E$6,IF(X248=Controles!$D$7,Controles!$E$7," ")))</f>
        <v xml:space="preserve"> </v>
      </c>
      <c r="Z248" s="166"/>
      <c r="AA248" s="65" t="str">
        <f>IF(Z248=Controles!$D$8,Controles!$E$8,IF(Z248=Controles!$D$9,Controles!$E$9," "))</f>
        <v xml:space="preserve"> </v>
      </c>
      <c r="AB248" s="65" t="str">
        <f t="shared" si="110"/>
        <v/>
      </c>
      <c r="AC248" s="166"/>
      <c r="AD248" s="166"/>
      <c r="AE248" s="166"/>
      <c r="AF248" s="97" t="str">
        <f>+IF(X248=Controles!$D$5,Controles!$N$5,IF(X248=Controles!$D$6,Controles!$N$6,IF(X248=Controles!$D$7,Controles!$N$7," ")))</f>
        <v xml:space="preserve"> </v>
      </c>
      <c r="AG248" s="138" t="str">
        <f>IFERROR(IF(AND(AF247=Controles!$N$5,AF248=Controles!$N$5),(AG247-(+AG247*AB248)),IF(AND(AF247=Controles!$N$7,AF248=Controles!$N$5),(AG246-(+AG246*AB248)),IF(AF248=Controles!$N$7,AG247,""))),"")</f>
        <v/>
      </c>
      <c r="AH248" s="138" t="str">
        <f>IFERROR(IF(AND(AF247=Controles!$N$7,AF248=Controles!$N$7),(AH247-(+AH247*AB248)),IF(AND(AF247=Controles!$N$5,AF248=Controles!$N$7),(AH246-(+AH246*AB248)),IF(AF248=Controles!$N$5,AH247,""))),"")</f>
        <v/>
      </c>
      <c r="AI248" s="178" t="str">
        <f t="shared" si="133"/>
        <v/>
      </c>
      <c r="AJ248" s="178" t="str">
        <f t="shared" si="134"/>
        <v/>
      </c>
      <c r="AK248" s="179" t="str">
        <f t="shared" si="135"/>
        <v xml:space="preserve"> </v>
      </c>
      <c r="AL248" s="180" t="str">
        <f>IFERROR(VLOOKUP(AK248,'Matriz Calificación'!$C$54:$F$78,2,FALSE),"")</f>
        <v/>
      </c>
      <c r="AM248" s="181" t="str">
        <f>IFERROR(VLOOKUP(AL248,'Matriz Calificación'!$D$54:$I$78,4,FALSE)," ")</f>
        <v xml:space="preserve"> </v>
      </c>
      <c r="AN248" s="289"/>
      <c r="AO248" s="289"/>
      <c r="AP248" s="292"/>
      <c r="AQ248" s="329"/>
      <c r="AR248" s="66"/>
      <c r="AS248" s="167"/>
      <c r="AT248" s="167"/>
      <c r="AU248" s="167"/>
      <c r="AV248" s="66"/>
      <c r="AW248" s="167"/>
      <c r="AX248" s="169"/>
      <c r="AY248" s="169"/>
      <c r="AZ248" s="259"/>
      <c r="BA248" s="250"/>
      <c r="BB248" s="169"/>
      <c r="BC248" s="250"/>
    </row>
    <row r="249" spans="2:55" s="170" customFormat="1" ht="21" hidden="1" customHeight="1" x14ac:dyDescent="0.25">
      <c r="B249" s="264"/>
      <c r="C249" s="267"/>
      <c r="D249" s="258"/>
      <c r="E249" s="259"/>
      <c r="F249" s="255"/>
      <c r="G249" s="258"/>
      <c r="H249" s="250"/>
      <c r="I249" s="252"/>
      <c r="J249" s="254"/>
      <c r="K249" s="182"/>
      <c r="L249" s="261"/>
      <c r="M249" s="262"/>
      <c r="N249" s="261"/>
      <c r="O249" s="256"/>
      <c r="P249" s="292"/>
      <c r="Q249" s="261"/>
      <c r="R249" s="330"/>
      <c r="S249" s="330"/>
      <c r="T249" s="330"/>
      <c r="U249" s="328"/>
      <c r="V249" s="292"/>
      <c r="W249" s="149"/>
      <c r="X249" s="166"/>
      <c r="Y249" s="175" t="str">
        <f>IF(X249=Controles!$D$5,Controles!$E$5,IF(X249=Controles!$D$6,Controles!$E$6,IF(X249=Controles!$D$7,Controles!$E$7," ")))</f>
        <v xml:space="preserve"> </v>
      </c>
      <c r="Z249" s="166"/>
      <c r="AA249" s="65" t="str">
        <f>IF(Z249=Controles!$D$8,Controles!$E$8,IF(Z249=Controles!$D$9,Controles!$E$9," "))</f>
        <v xml:space="preserve"> </v>
      </c>
      <c r="AB249" s="65" t="str">
        <f t="shared" si="110"/>
        <v/>
      </c>
      <c r="AC249" s="166"/>
      <c r="AD249" s="166"/>
      <c r="AE249" s="166"/>
      <c r="AF249" s="97" t="str">
        <f>+IF(X249=Controles!$D$5,Controles!$N$5,IF(X249=Controles!$D$6,Controles!$N$6,IF(X249=Controles!$D$7,Controles!$N$7," ")))</f>
        <v xml:space="preserve"> </v>
      </c>
      <c r="AG249" s="138" t="str">
        <f>IFERROR(IF(AND(AF248=Controles!$N$5,AF249=Controles!$N$5),(AG248-(+AG248*AB249)),IF(AND(AF248=Controles!$N$7,AF249=Controles!$N$5),(AG247-(+AG247*AB249)),IF(AF249=Controles!$N$7,AG248,""))),"")</f>
        <v/>
      </c>
      <c r="AH249" s="138" t="str">
        <f>IFERROR(IF(AND(AF248=Controles!$N$7,AF249=Controles!$N$7),(AH248-(+AH248*AB249)),IF(AND(AF248=Controles!$N$5,AF249=Controles!$N$7),(AH247-(+AH247*AB249)),IF(AF249=Controles!$N$5,AH248,""))),"")</f>
        <v/>
      </c>
      <c r="AI249" s="178" t="str">
        <f t="shared" si="133"/>
        <v/>
      </c>
      <c r="AJ249" s="178" t="str">
        <f t="shared" si="134"/>
        <v/>
      </c>
      <c r="AK249" s="179" t="str">
        <f t="shared" si="135"/>
        <v xml:space="preserve"> </v>
      </c>
      <c r="AL249" s="180" t="str">
        <f>IFERROR(VLOOKUP(AK249,'Matriz Calificación'!$C$54:$F$78,2,FALSE),"")</f>
        <v/>
      </c>
      <c r="AM249" s="181" t="str">
        <f>IFERROR(VLOOKUP(AL249,'Matriz Calificación'!$D$54:$I$78,4,FALSE)," ")</f>
        <v xml:space="preserve"> </v>
      </c>
      <c r="AN249" s="289"/>
      <c r="AO249" s="289"/>
      <c r="AP249" s="292"/>
      <c r="AQ249" s="329"/>
      <c r="AR249" s="66"/>
      <c r="AS249" s="167"/>
      <c r="AT249" s="167"/>
      <c r="AU249" s="167"/>
      <c r="AV249" s="66"/>
      <c r="AW249" s="167"/>
      <c r="AX249" s="169"/>
      <c r="AY249" s="169"/>
      <c r="AZ249" s="259"/>
      <c r="BA249" s="250"/>
      <c r="BB249" s="169"/>
      <c r="BC249" s="250"/>
    </row>
    <row r="250" spans="2:55" s="170" customFormat="1" ht="21" hidden="1" customHeight="1" x14ac:dyDescent="0.25">
      <c r="B250" s="264"/>
      <c r="C250" s="267"/>
      <c r="D250" s="258"/>
      <c r="E250" s="259"/>
      <c r="F250" s="255"/>
      <c r="G250" s="258"/>
      <c r="H250" s="250"/>
      <c r="I250" s="252"/>
      <c r="J250" s="254"/>
      <c r="K250" s="182"/>
      <c r="L250" s="261"/>
      <c r="M250" s="262"/>
      <c r="N250" s="261"/>
      <c r="O250" s="256"/>
      <c r="P250" s="292"/>
      <c r="Q250" s="261"/>
      <c r="R250" s="330"/>
      <c r="S250" s="330"/>
      <c r="T250" s="330"/>
      <c r="U250" s="328"/>
      <c r="V250" s="292"/>
      <c r="W250" s="149"/>
      <c r="X250" s="166"/>
      <c r="Y250" s="175" t="str">
        <f>IF(X250=Controles!$D$5,Controles!$E$5,IF(X250=Controles!$D$6,Controles!$E$6,IF(X250=Controles!$D$7,Controles!$E$7," ")))</f>
        <v xml:space="preserve"> </v>
      </c>
      <c r="Z250" s="166"/>
      <c r="AA250" s="65" t="str">
        <f>IF(Z250=Controles!$D$8,Controles!$E$8,IF(Z250=Controles!$D$9,Controles!$E$9," "))</f>
        <v xml:space="preserve"> </v>
      </c>
      <c r="AB250" s="65" t="str">
        <f t="shared" si="110"/>
        <v/>
      </c>
      <c r="AC250" s="166"/>
      <c r="AD250" s="166"/>
      <c r="AE250" s="166"/>
      <c r="AF250" s="97" t="str">
        <f>+IF(X250=Controles!$D$5,Controles!$N$5,IF(X250=Controles!$D$6,Controles!$N$6,IF(X250=Controles!$D$7,Controles!$N$7," ")))</f>
        <v xml:space="preserve"> </v>
      </c>
      <c r="AG250" s="138" t="str">
        <f>IFERROR(IF(AND(AF249=Controles!$N$5,AF250=Controles!$N$5),(AG249-(+AG249*AB250)),IF(AND(AF249=Controles!$N$7,AF250=Controles!$N$5),(AG248-(+AG248*AB250)),IF(AF250=Controles!$N$7,AG249,""))),"")</f>
        <v/>
      </c>
      <c r="AH250" s="138" t="str">
        <f>IFERROR(IF(AND(AF249=Controles!$N$7,AF250=Controles!$N$7),(AH249-(+AH249*AB250)),IF(AND(AF249=Controles!$N$5,AF250=Controles!$N$7),(AH248-(+AH248*AB250)),IF(AF250=Controles!$N$5,AH249,""))),"")</f>
        <v/>
      </c>
      <c r="AI250" s="178" t="str">
        <f t="shared" si="133"/>
        <v/>
      </c>
      <c r="AJ250" s="178" t="str">
        <f t="shared" si="134"/>
        <v/>
      </c>
      <c r="AK250" s="179" t="str">
        <f t="shared" si="135"/>
        <v xml:space="preserve"> </v>
      </c>
      <c r="AL250" s="180" t="str">
        <f>IFERROR(VLOOKUP(AK250,'Matriz Calificación'!$C$54:$F$78,2,FALSE),"")</f>
        <v/>
      </c>
      <c r="AM250" s="181" t="str">
        <f>IFERROR(VLOOKUP(AL250,'Matriz Calificación'!$D$54:$I$78,4,FALSE)," ")</f>
        <v xml:space="preserve"> </v>
      </c>
      <c r="AN250" s="289"/>
      <c r="AO250" s="289"/>
      <c r="AP250" s="292"/>
      <c r="AQ250" s="329"/>
      <c r="AR250" s="66"/>
      <c r="AS250" s="167"/>
      <c r="AT250" s="167"/>
      <c r="AU250" s="167"/>
      <c r="AV250" s="66"/>
      <c r="AW250" s="167"/>
      <c r="AX250" s="169"/>
      <c r="AY250" s="169"/>
      <c r="AZ250" s="259"/>
      <c r="BA250" s="250"/>
      <c r="BB250" s="169"/>
      <c r="BC250" s="250"/>
    </row>
    <row r="251" spans="2:55" s="170" customFormat="1" ht="21" hidden="1" customHeight="1" x14ac:dyDescent="0.25">
      <c r="B251" s="264"/>
      <c r="C251" s="267"/>
      <c r="D251" s="258"/>
      <c r="E251" s="259"/>
      <c r="F251" s="255"/>
      <c r="G251" s="258"/>
      <c r="H251" s="250"/>
      <c r="I251" s="252"/>
      <c r="J251" s="254"/>
      <c r="K251" s="182"/>
      <c r="L251" s="261"/>
      <c r="M251" s="262"/>
      <c r="N251" s="261"/>
      <c r="O251" s="256"/>
      <c r="P251" s="292"/>
      <c r="Q251" s="261"/>
      <c r="R251" s="330"/>
      <c r="S251" s="330"/>
      <c r="T251" s="330"/>
      <c r="U251" s="328"/>
      <c r="V251" s="292"/>
      <c r="W251" s="149"/>
      <c r="X251" s="166"/>
      <c r="Y251" s="175" t="str">
        <f>IF(X251=Controles!$D$5,Controles!$E$5,IF(X251=Controles!$D$6,Controles!$E$6,IF(X251=Controles!$D$7,Controles!$E$7," ")))</f>
        <v xml:space="preserve"> </v>
      </c>
      <c r="Z251" s="166"/>
      <c r="AA251" s="65" t="str">
        <f>IF(Z251=Controles!$D$8,Controles!$E$8,IF(Z251=Controles!$D$9,Controles!$E$9," "))</f>
        <v xml:space="preserve"> </v>
      </c>
      <c r="AB251" s="65" t="str">
        <f t="shared" si="110"/>
        <v/>
      </c>
      <c r="AC251" s="166"/>
      <c r="AD251" s="166"/>
      <c r="AE251" s="166"/>
      <c r="AF251" s="97" t="str">
        <f>+IF(X251=Controles!$D$5,Controles!$N$5,IF(X251=Controles!$D$6,Controles!$N$6,IF(X251=Controles!$D$7,Controles!$N$7," ")))</f>
        <v xml:space="preserve"> </v>
      </c>
      <c r="AG251" s="138" t="str">
        <f>IFERROR(IF(AND(AF250=Controles!$N$5,AF251=Controles!$N$5),(AG250-(+AG250*AB251)),IF(AND(AF250=Controles!$N$7,AF251=Controles!$N$5),(AG249-(+AG249*AB251)),IF(AF251=Controles!$N$7,AG250,""))),"")</f>
        <v/>
      </c>
      <c r="AH251" s="138" t="str">
        <f>IFERROR(IF(AND(AF250=Controles!$N$7,AF251=Controles!$N$7),(AH250-(+AH250*AB251)),IF(AND(AF250=Controles!$N$5,AF251=Controles!$N$7),(AH249-(+AH249*AB251)),IF(AF251=Controles!$N$5,AH250,""))),"")</f>
        <v/>
      </c>
      <c r="AI251" s="178" t="str">
        <f t="shared" si="133"/>
        <v/>
      </c>
      <c r="AJ251" s="178" t="str">
        <f t="shared" si="134"/>
        <v/>
      </c>
      <c r="AK251" s="179" t="str">
        <f t="shared" si="135"/>
        <v xml:space="preserve"> </v>
      </c>
      <c r="AL251" s="180" t="str">
        <f>IFERROR(VLOOKUP(AK251,'Matriz Calificación'!$C$54:$F$78,2,FALSE),"")</f>
        <v/>
      </c>
      <c r="AM251" s="181" t="str">
        <f>IFERROR(VLOOKUP(AL251,'Matriz Calificación'!$D$54:$I$78,4,FALSE)," ")</f>
        <v xml:space="preserve"> </v>
      </c>
      <c r="AN251" s="289"/>
      <c r="AO251" s="289"/>
      <c r="AP251" s="292"/>
      <c r="AQ251" s="329"/>
      <c r="AR251" s="66"/>
      <c r="AS251" s="165"/>
      <c r="AT251" s="168"/>
      <c r="AU251" s="168"/>
      <c r="AV251" s="66"/>
      <c r="AW251" s="167"/>
      <c r="AX251" s="169"/>
      <c r="AY251" s="169"/>
      <c r="AZ251" s="259"/>
      <c r="BA251" s="250"/>
      <c r="BB251" s="169"/>
      <c r="BC251" s="250"/>
    </row>
    <row r="252" spans="2:55" s="170" customFormat="1" ht="21" hidden="1" customHeight="1" x14ac:dyDescent="0.25">
      <c r="B252" s="264"/>
      <c r="C252" s="267"/>
      <c r="D252" s="258"/>
      <c r="E252" s="259"/>
      <c r="F252" s="255"/>
      <c r="G252" s="258"/>
      <c r="H252" s="250"/>
      <c r="I252" s="252"/>
      <c r="J252" s="254"/>
      <c r="K252" s="182"/>
      <c r="L252" s="261"/>
      <c r="M252" s="262"/>
      <c r="N252" s="261"/>
      <c r="O252" s="256"/>
      <c r="P252" s="292"/>
      <c r="Q252" s="261"/>
      <c r="R252" s="330"/>
      <c r="S252" s="330"/>
      <c r="T252" s="330"/>
      <c r="U252" s="328"/>
      <c r="V252" s="292"/>
      <c r="W252" s="149"/>
      <c r="X252" s="166"/>
      <c r="Y252" s="175" t="str">
        <f>IF(X252=Controles!$D$5,Controles!$E$5,IF(X252=Controles!$D$6,Controles!$E$6,IF(X252=Controles!$D$7,Controles!$E$7," ")))</f>
        <v xml:space="preserve"> </v>
      </c>
      <c r="Z252" s="166"/>
      <c r="AA252" s="65" t="str">
        <f>IF(Z252=Controles!$D$8,Controles!$E$8,IF(Z252=Controles!$D$9,Controles!$E$9," "))</f>
        <v xml:space="preserve"> </v>
      </c>
      <c r="AB252" s="65" t="str">
        <f t="shared" si="110"/>
        <v/>
      </c>
      <c r="AC252" s="166"/>
      <c r="AD252" s="166"/>
      <c r="AE252" s="166"/>
      <c r="AF252" s="97" t="str">
        <f>+IF(X252=Controles!$D$5,Controles!$N$5,IF(X252=Controles!$D$6,Controles!$N$6,IF(X252=Controles!$D$7,Controles!$N$7," ")))</f>
        <v xml:space="preserve"> </v>
      </c>
      <c r="AG252" s="138" t="str">
        <f>IFERROR(IF(AND(AF251=Controles!$N$5,AF252=Controles!$N$5),(AG251-(+AG251*AB252)),IF(AND(AF251=Controles!$N$7,AF252=Controles!$N$5),(AG250-(+AG250*AB252)),IF(AF252=Controles!$N$7,AG251,""))),"")</f>
        <v/>
      </c>
      <c r="AH252" s="138" t="str">
        <f>IFERROR(IF(AND(AF251=Controles!$N$7,AF252=Controles!$N$7),(AH251-(+AH251*AB252)),IF(AND(AF251=Controles!$N$5,AF252=Controles!$N$7),(AH250-(+AH250*AB252)),IF(AF252=Controles!$N$5,AH251,""))),"")</f>
        <v/>
      </c>
      <c r="AI252" s="178" t="str">
        <f t="shared" si="133"/>
        <v/>
      </c>
      <c r="AJ252" s="178" t="str">
        <f t="shared" si="134"/>
        <v/>
      </c>
      <c r="AK252" s="179" t="str">
        <f t="shared" si="135"/>
        <v xml:space="preserve"> </v>
      </c>
      <c r="AL252" s="180" t="str">
        <f>IFERROR(VLOOKUP(AK252,'Matriz Calificación'!$C$54:$F$78,2,FALSE),"")</f>
        <v/>
      </c>
      <c r="AM252" s="181" t="str">
        <f>IFERROR(VLOOKUP(AL252,'Matriz Calificación'!$D$54:$I$78,4,FALSE)," ")</f>
        <v xml:space="preserve"> </v>
      </c>
      <c r="AN252" s="289"/>
      <c r="AO252" s="289"/>
      <c r="AP252" s="292"/>
      <c r="AQ252" s="329"/>
      <c r="AR252" s="66"/>
      <c r="AS252" s="165"/>
      <c r="AT252" s="168"/>
      <c r="AU252" s="168"/>
      <c r="AV252" s="66"/>
      <c r="AW252" s="167"/>
      <c r="AX252" s="169"/>
      <c r="AY252" s="169"/>
      <c r="AZ252" s="259"/>
      <c r="BA252" s="250"/>
      <c r="BB252" s="169"/>
      <c r="BC252" s="250"/>
    </row>
    <row r="253" spans="2:55" s="170" customFormat="1" ht="21" hidden="1" customHeight="1" x14ac:dyDescent="0.25">
      <c r="B253" s="265"/>
      <c r="C253" s="268"/>
      <c r="D253" s="258"/>
      <c r="E253" s="259"/>
      <c r="F253" s="255"/>
      <c r="G253" s="258"/>
      <c r="H253" s="250"/>
      <c r="I253" s="253"/>
      <c r="J253" s="254"/>
      <c r="K253" s="182"/>
      <c r="L253" s="261"/>
      <c r="M253" s="262"/>
      <c r="N253" s="261"/>
      <c r="O253" s="257"/>
      <c r="P253" s="292"/>
      <c r="Q253" s="261"/>
      <c r="R253" s="330"/>
      <c r="S253" s="330"/>
      <c r="T253" s="330"/>
      <c r="U253" s="328"/>
      <c r="V253" s="292"/>
      <c r="W253" s="149"/>
      <c r="X253" s="166"/>
      <c r="Y253" s="175" t="str">
        <f>IF(X253=Controles!$D$5,Controles!$E$5,IF(X253=Controles!$D$6,Controles!$E$6,IF(X253=Controles!$D$7,Controles!$E$7," ")))</f>
        <v xml:space="preserve"> </v>
      </c>
      <c r="Z253" s="166"/>
      <c r="AA253" s="65" t="str">
        <f>IF(Z253=Controles!$D$8,Controles!$E$8,IF(Z253=Controles!$D$9,Controles!$E$9," "))</f>
        <v xml:space="preserve"> </v>
      </c>
      <c r="AB253" s="65" t="str">
        <f t="shared" si="110"/>
        <v/>
      </c>
      <c r="AC253" s="166"/>
      <c r="AD253" s="166"/>
      <c r="AE253" s="166"/>
      <c r="AF253" s="97" t="str">
        <f>+IF(X253=Controles!$D$5,Controles!$N$5,IF(X253=Controles!$D$6,Controles!$N$6,IF(X253=Controles!$D$7,Controles!$N$7," ")))</f>
        <v xml:space="preserve"> </v>
      </c>
      <c r="AG253" s="138" t="str">
        <f>IFERROR(IF(AND(AF252=Controles!$N$5,AF253=Controles!$N$5),(AG252-(+AG252*AB253)),IF(AND(AF252=Controles!$N$7,AF253=Controles!$N$5),(AG251-(+AG251*AB253)),IF(AF253=Controles!$N$7,AG252,""))),"")</f>
        <v/>
      </c>
      <c r="AH253" s="138" t="str">
        <f>IFERROR(IF(AND(AF252=Controles!$N$7,AF253=Controles!$N$7),(AH252-(+AH252*AB253)),IF(AND(AF252=Controles!$N$5,AF253=Controles!$N$7),(AH251-(+AH251*AB253)),IF(AF253=Controles!$N$5,AH252,""))),"")</f>
        <v/>
      </c>
      <c r="AI253" s="178" t="str">
        <f t="shared" si="133"/>
        <v/>
      </c>
      <c r="AJ253" s="178" t="str">
        <f t="shared" si="134"/>
        <v/>
      </c>
      <c r="AK253" s="179" t="str">
        <f t="shared" si="135"/>
        <v xml:space="preserve"> </v>
      </c>
      <c r="AL253" s="180" t="str">
        <f>IFERROR(VLOOKUP(AK253,'Matriz Calificación'!$C$54:$F$78,2,FALSE),"")</f>
        <v/>
      </c>
      <c r="AM253" s="181" t="str">
        <f>IFERROR(VLOOKUP(AL253,'Matriz Calificación'!$D$54:$I$78,4,FALSE)," ")</f>
        <v xml:space="preserve"> </v>
      </c>
      <c r="AN253" s="290"/>
      <c r="AO253" s="290"/>
      <c r="AP253" s="292"/>
      <c r="AQ253" s="329"/>
      <c r="AR253" s="66"/>
      <c r="AS253" s="165"/>
      <c r="AT253" s="67"/>
      <c r="AU253" s="67"/>
      <c r="AV253" s="66"/>
      <c r="AW253" s="167"/>
      <c r="AX253" s="169"/>
      <c r="AY253" s="169"/>
      <c r="AZ253" s="259"/>
      <c r="BA253" s="250"/>
      <c r="BB253" s="169"/>
      <c r="BC253" s="250"/>
    </row>
    <row r="254" spans="2:55" s="170" customFormat="1" ht="21" hidden="1" customHeight="1" x14ac:dyDescent="0.25">
      <c r="B254" s="263"/>
      <c r="C254" s="266" t="str">
        <f>+IFERROR(VLOOKUP(B254,INF!$A$2:$B$90,2,FALSE)," ")</f>
        <v xml:space="preserve"> </v>
      </c>
      <c r="D254" s="258"/>
      <c r="E254" s="259"/>
      <c r="F254" s="260"/>
      <c r="G254" s="258"/>
      <c r="H254" s="250"/>
      <c r="I254" s="251"/>
      <c r="J254" s="254" t="str">
        <f t="shared" ref="J254" si="136">IF(G254&lt;&gt;"",CONCATENATE("Posibilidad de ",G254," por"," ",H254," debido a"," ",I254),"")</f>
        <v/>
      </c>
      <c r="K254" s="182"/>
      <c r="L254" s="261"/>
      <c r="M254" s="262"/>
      <c r="N254" s="261"/>
      <c r="O254" s="256"/>
      <c r="P254" s="292" t="str">
        <f>IF(O254="","",IF(O254&lt;=2,Probabilidad!$B$8,IF(O254&lt;=11.999,Probabilidad!$B$7,IF(O254&lt;=48,Probabilidad!$B$6,IF(O254&lt;=239.999,Probabilidad!$B$5,IF(O254&gt;=240,Probabilidad!$B$4,""))))))</f>
        <v/>
      </c>
      <c r="Q254" s="261"/>
      <c r="R254" s="330" t="str">
        <f>IFERROR(VLOOKUP(P254,Probabilidad!$B$4:$C$8,2,FALSE),"")</f>
        <v/>
      </c>
      <c r="S254" s="330" t="str">
        <f>IFERROR(VLOOKUP(Q254,Impacto!$B$4:$C$16,2,FALSE),"")</f>
        <v/>
      </c>
      <c r="T254" s="330" t="str">
        <f t="shared" ref="T254" si="137">IFERROR(VALUE((R254&amp;""&amp;S254))," ")</f>
        <v xml:space="preserve"> </v>
      </c>
      <c r="U254" s="328" t="str">
        <f>IFERROR(VLOOKUP(T254,'Matriz Calificación'!$C$54:$D$78,2,FALSE)," ")</f>
        <v xml:space="preserve"> </v>
      </c>
      <c r="V254" s="292" t="str">
        <f>IFERROR(VLOOKUP(T254,'Matriz Calificación'!$C$54:$F$78,3,FALSE)," ")</f>
        <v xml:space="preserve"> </v>
      </c>
      <c r="W254" s="149"/>
      <c r="X254" s="166"/>
      <c r="Y254" s="175" t="str">
        <f>IF(X254=Controles!$D$5,Controles!$E$5,IF(X254=Controles!$D$6,Controles!$E$6,IF(X254=Controles!$D$7,Controles!$E$7," ")))</f>
        <v xml:space="preserve"> </v>
      </c>
      <c r="Z254" s="166"/>
      <c r="AA254" s="65" t="str">
        <f>IF(Z254=Controles!$D$8,Controles!$E$8,IF(Z254=Controles!$D$9,Controles!$E$9," "))</f>
        <v xml:space="preserve"> </v>
      </c>
      <c r="AB254" s="65" t="str">
        <f t="shared" si="110"/>
        <v/>
      </c>
      <c r="AC254" s="166"/>
      <c r="AD254" s="166"/>
      <c r="AE254" s="166"/>
      <c r="AF254" s="97" t="str">
        <f>+IF(X254=Controles!$D$5,Controles!$N$5,IF(X254=Controles!$D$6,Controles!$N$6,IF(X254=Controles!$D$7,Controles!$N$7," ")))</f>
        <v xml:space="preserve"> </v>
      </c>
      <c r="AG254" s="138" t="str">
        <f>IFERROR(IF(AF254=Controles!$N$5,(($R$254-($R$254*AB254))),IF(AF254=Controles!$N$7,$R$254,""))," ")</f>
        <v/>
      </c>
      <c r="AH254" s="138" t="str">
        <f>IFERROR(IF(AF254=Controles!$N$7,(($S$254-($S$254*AB254))),IF(AF254=Controles!$N$5,$S$254,""))," ")</f>
        <v/>
      </c>
      <c r="AI254" s="178" t="str">
        <f>IFERROR(IF(AG254="","",IF(AG254&lt;=20,"20",IF(AG254&lt;=40,"40",IF(AG254&lt;=60,"60",IF(AG254&lt;=80,"80","100"))))),"")</f>
        <v/>
      </c>
      <c r="AJ254" s="178" t="str">
        <f>IFERROR(IF(AH254="","",IF(AH254&lt;=20,"20",IF(AH254&lt;=40,"40",IF(AH254&lt;=60,"60",IF(AH254&lt;=80,"80","100"))))),"")</f>
        <v/>
      </c>
      <c r="AK254" s="179" t="str">
        <f>IFERROR(VALUE((AI254&amp;""&amp;AJ254))," ")</f>
        <v xml:space="preserve"> </v>
      </c>
      <c r="AL254" s="180" t="str">
        <f>IFERROR(VLOOKUP(AK254,'Matriz Calificación'!$C$54:$F$78,2,FALSE),"")</f>
        <v/>
      </c>
      <c r="AM254" s="181" t="str">
        <f>IFERROR(VLOOKUP(AL254,'Matriz Calificación'!$D$54:$I$78,4,FALSE)," ")</f>
        <v xml:space="preserve"> </v>
      </c>
      <c r="AN254" s="288" t="e" cm="1" vm="1">
        <f t="array" aca="1" ref="AN254" ca="1">INDEX(AK254:AK262,COUNT(AK254:AK262))</f>
        <v>#VALUE!</v>
      </c>
      <c r="AO254" s="288" t="str">
        <f ca="1">IFERROR(VLOOKUP(AN254,'Matriz Calificación'!$C$54:$F$78,2,FALSE),"")</f>
        <v/>
      </c>
      <c r="AP254" s="292" t="str">
        <f ca="1">IFERROR(VLOOKUP(AO254,'Matriz Calificación'!$D$54:$I$78,4,FALSE)," ")</f>
        <v xml:space="preserve"> </v>
      </c>
      <c r="AQ254" s="329" t="str">
        <f ca="1">IFERROR(VLOOKUP(AO254,'Matriz Calificación'!$D$54:$I$78,5,FALSE)," ")</f>
        <v xml:space="preserve"> </v>
      </c>
      <c r="AR254" s="66"/>
      <c r="AS254" s="167"/>
      <c r="AT254" s="167"/>
      <c r="AU254" s="167"/>
      <c r="AV254" s="66"/>
      <c r="AW254" s="167"/>
      <c r="AX254" s="169"/>
      <c r="AY254" s="169"/>
      <c r="AZ254" s="259"/>
      <c r="BA254" s="250"/>
      <c r="BB254" s="169"/>
      <c r="BC254" s="250"/>
    </row>
    <row r="255" spans="2:55" s="170" customFormat="1" ht="21" hidden="1" customHeight="1" x14ac:dyDescent="0.25">
      <c r="B255" s="264"/>
      <c r="C255" s="267"/>
      <c r="D255" s="258"/>
      <c r="E255" s="259"/>
      <c r="F255" s="255"/>
      <c r="G255" s="258"/>
      <c r="H255" s="250"/>
      <c r="I255" s="252"/>
      <c r="J255" s="254"/>
      <c r="K255" s="182"/>
      <c r="L255" s="261"/>
      <c r="M255" s="262"/>
      <c r="N255" s="261"/>
      <c r="O255" s="256"/>
      <c r="P255" s="292"/>
      <c r="Q255" s="261"/>
      <c r="R255" s="330"/>
      <c r="S255" s="330"/>
      <c r="T255" s="330"/>
      <c r="U255" s="328"/>
      <c r="V255" s="292"/>
      <c r="W255" s="149"/>
      <c r="X255" s="166"/>
      <c r="Y255" s="175" t="str">
        <f>IF(X255=Controles!$D$5,Controles!$E$5,IF(X255=Controles!$D$6,Controles!$E$6,IF(X255=Controles!$D$7,Controles!$E$7," ")))</f>
        <v xml:space="preserve"> </v>
      </c>
      <c r="Z255" s="166"/>
      <c r="AA255" s="65" t="str">
        <f>IF(Z255=Controles!$D$8,Controles!$E$8,IF(Z255=Controles!$D$9,Controles!$E$9," "))</f>
        <v xml:space="preserve"> </v>
      </c>
      <c r="AB255" s="65" t="str">
        <f t="shared" si="110"/>
        <v/>
      </c>
      <c r="AC255" s="166"/>
      <c r="AD255" s="166"/>
      <c r="AE255" s="166"/>
      <c r="AF255" s="97" t="str">
        <f>+IF(X255=Controles!$D$5,Controles!$N$5,IF(X255=Controles!$D$6,Controles!$N$6,IF(X255=Controles!$D$7,Controles!$N$7," ")))</f>
        <v xml:space="preserve"> </v>
      </c>
      <c r="AG255" s="138" t="str">
        <f>IFERROR(IF(AND(AF254=Controles!$N$5,AF255=Controles!$N$5),(AG254-(+AG254*AB255)),IF(AF255=Controles!$N$5,(R254-(+R254*AB255)),IF(AF255=Controles!$N$7,AG254,""))),"")</f>
        <v/>
      </c>
      <c r="AH255" s="138" t="str">
        <f>IFERROR(IF(AND(AF254=Controles!$N$7,AF255=Controles!$N$7),(AH254-(+AH254*AB255)),IF(AF255=Controles!$N$7,($S$254-(+$S$254*AB255)),IF(AF255=Controles!$N$5,AH254,""))),"")</f>
        <v/>
      </c>
      <c r="AI255" s="178" t="str">
        <f t="shared" ref="AI255:AI262" si="138">IFERROR(IF(AG255="","",IF(AG255&lt;=20,"20",IF(AG255&lt;=40,"40",IF(AG255&lt;=60,"60",IF(AG255&lt;=80,"80","100"))))),"")</f>
        <v/>
      </c>
      <c r="AJ255" s="178" t="str">
        <f t="shared" ref="AJ255:AJ262" si="139">IFERROR(IF(AH255="","",IF(AH255&lt;=20,"20",IF(AH255&lt;=40,"40",IF(AH255&lt;=60,"60",IF(AH255&lt;=80,"80","100"))))),"")</f>
        <v/>
      </c>
      <c r="AK255" s="179" t="str">
        <f t="shared" ref="AK255:AK262" si="140">IFERROR(VALUE((AI255&amp;""&amp;AJ255))," ")</f>
        <v xml:space="preserve"> </v>
      </c>
      <c r="AL255" s="180" t="str">
        <f>IFERROR(VLOOKUP(AK255,'Matriz Calificación'!$C$54:$F$78,2,FALSE),"")</f>
        <v/>
      </c>
      <c r="AM255" s="181" t="str">
        <f>IFERROR(VLOOKUP(AL255,'Matriz Calificación'!$D$54:$I$78,4,FALSE)," ")</f>
        <v xml:space="preserve"> </v>
      </c>
      <c r="AN255" s="289"/>
      <c r="AO255" s="289"/>
      <c r="AP255" s="292"/>
      <c r="AQ255" s="329"/>
      <c r="AR255" s="66"/>
      <c r="AS255" s="167"/>
      <c r="AT255" s="167"/>
      <c r="AU255" s="167"/>
      <c r="AV255" s="66"/>
      <c r="AW255" s="167"/>
      <c r="AX255" s="169"/>
      <c r="AY255" s="169"/>
      <c r="AZ255" s="259"/>
      <c r="BA255" s="250"/>
      <c r="BB255" s="169"/>
      <c r="BC255" s="250"/>
    </row>
    <row r="256" spans="2:55" s="170" customFormat="1" ht="21" hidden="1" customHeight="1" x14ac:dyDescent="0.25">
      <c r="B256" s="264"/>
      <c r="C256" s="267"/>
      <c r="D256" s="258"/>
      <c r="E256" s="259"/>
      <c r="F256" s="255"/>
      <c r="G256" s="258"/>
      <c r="H256" s="250"/>
      <c r="I256" s="252"/>
      <c r="J256" s="254"/>
      <c r="K256" s="182"/>
      <c r="L256" s="261"/>
      <c r="M256" s="262"/>
      <c r="N256" s="261"/>
      <c r="O256" s="256"/>
      <c r="P256" s="292"/>
      <c r="Q256" s="261"/>
      <c r="R256" s="330"/>
      <c r="S256" s="330"/>
      <c r="T256" s="330"/>
      <c r="U256" s="328"/>
      <c r="V256" s="292"/>
      <c r="W256" s="149"/>
      <c r="X256" s="166"/>
      <c r="Y256" s="175" t="str">
        <f>IF(X256=Controles!$D$5,Controles!$E$5,IF(X256=Controles!$D$6,Controles!$E$6,IF(X256=Controles!$D$7,Controles!$E$7," ")))</f>
        <v xml:space="preserve"> </v>
      </c>
      <c r="Z256" s="166"/>
      <c r="AA256" s="65" t="str">
        <f>IF(Z256=Controles!$D$8,Controles!$E$8,IF(Z256=Controles!$D$9,Controles!$E$9," "))</f>
        <v xml:space="preserve"> </v>
      </c>
      <c r="AB256" s="65" t="str">
        <f t="shared" si="110"/>
        <v/>
      </c>
      <c r="AC256" s="166"/>
      <c r="AD256" s="166"/>
      <c r="AE256" s="166"/>
      <c r="AF256" s="97" t="str">
        <f>+IF(X256=Controles!$D$5,Controles!$N$5,IF(X256=Controles!$D$6,Controles!$N$6,IF(X256=Controles!$D$7,Controles!$N$7," ")))</f>
        <v xml:space="preserve"> </v>
      </c>
      <c r="AG256" s="138" t="str">
        <f>IFERROR(IF(AND(AF255=Controles!$N$5,AF256=Controles!$N$5),(AG255-(+AG255*AB256)),IF(AND(AF255=Controles!$N$7,AF256=Controles!$N$5),(AG254-(+AG254*AB256)),IF(AF256=Controles!$N$7,AG255,""))),"")</f>
        <v/>
      </c>
      <c r="AH256" s="138" t="str">
        <f>IFERROR(IF(AND(AF255=Controles!$N$7,AF256=Controles!$N$7),(AH255-(+AH255*AB256)),IF(AND(AF255=Controles!$N$5,AF256=Controles!$N$7),(AH254-(+AH254*AB256)),IF(AF256=Controles!$N$5,AH255,""))),"")</f>
        <v/>
      </c>
      <c r="AI256" s="178" t="str">
        <f t="shared" si="138"/>
        <v/>
      </c>
      <c r="AJ256" s="178" t="str">
        <f t="shared" si="139"/>
        <v/>
      </c>
      <c r="AK256" s="179" t="str">
        <f t="shared" si="140"/>
        <v xml:space="preserve"> </v>
      </c>
      <c r="AL256" s="180" t="str">
        <f>IFERROR(VLOOKUP(AK256,'Matriz Calificación'!$C$54:$F$78,2,FALSE),"")</f>
        <v/>
      </c>
      <c r="AM256" s="181" t="str">
        <f>IFERROR(VLOOKUP(AL256,'Matriz Calificación'!$D$54:$I$78,4,FALSE)," ")</f>
        <v xml:space="preserve"> </v>
      </c>
      <c r="AN256" s="289"/>
      <c r="AO256" s="289"/>
      <c r="AP256" s="292"/>
      <c r="AQ256" s="329"/>
      <c r="AR256" s="66"/>
      <c r="AS256" s="167"/>
      <c r="AT256" s="167"/>
      <c r="AU256" s="167"/>
      <c r="AV256" s="66"/>
      <c r="AW256" s="167"/>
      <c r="AX256" s="169"/>
      <c r="AY256" s="169"/>
      <c r="AZ256" s="259"/>
      <c r="BA256" s="250"/>
      <c r="BB256" s="169"/>
      <c r="BC256" s="250"/>
    </row>
    <row r="257" spans="2:55" s="170" customFormat="1" ht="21" hidden="1" customHeight="1" x14ac:dyDescent="0.25">
      <c r="B257" s="264"/>
      <c r="C257" s="267"/>
      <c r="D257" s="258"/>
      <c r="E257" s="259"/>
      <c r="F257" s="255"/>
      <c r="G257" s="258"/>
      <c r="H257" s="250"/>
      <c r="I257" s="252"/>
      <c r="J257" s="254"/>
      <c r="K257" s="182"/>
      <c r="L257" s="261"/>
      <c r="M257" s="262"/>
      <c r="N257" s="261"/>
      <c r="O257" s="256"/>
      <c r="P257" s="292"/>
      <c r="Q257" s="261"/>
      <c r="R257" s="330"/>
      <c r="S257" s="330"/>
      <c r="T257" s="330"/>
      <c r="U257" s="328"/>
      <c r="V257" s="292"/>
      <c r="W257" s="149"/>
      <c r="X257" s="166"/>
      <c r="Y257" s="175" t="str">
        <f>IF(X257=Controles!$D$5,Controles!$E$5,IF(X257=Controles!$D$6,Controles!$E$6,IF(X257=Controles!$D$7,Controles!$E$7," ")))</f>
        <v xml:space="preserve"> </v>
      </c>
      <c r="Z257" s="166"/>
      <c r="AA257" s="65" t="str">
        <f>IF(Z257=Controles!$D$8,Controles!$E$8,IF(Z257=Controles!$D$9,Controles!$E$9," "))</f>
        <v xml:space="preserve"> </v>
      </c>
      <c r="AB257" s="65" t="str">
        <f t="shared" si="110"/>
        <v/>
      </c>
      <c r="AC257" s="166"/>
      <c r="AD257" s="166"/>
      <c r="AE257" s="166"/>
      <c r="AF257" s="97" t="str">
        <f>+IF(X257=Controles!$D$5,Controles!$N$5,IF(X257=Controles!$D$6,Controles!$N$6,IF(X257=Controles!$D$7,Controles!$N$7," ")))</f>
        <v xml:space="preserve"> </v>
      </c>
      <c r="AG257" s="138" t="str">
        <f>IFERROR(IF(AND(AF256=Controles!$N$5,AF257=Controles!$N$5),(AG256-(+AG256*AB257)),IF(AND(AF256=Controles!$N$7,AF257=Controles!$N$5),(AG255-(+AG255*AB257)),IF(AF257=Controles!$N$7,AG256,""))),"")</f>
        <v/>
      </c>
      <c r="AH257" s="138" t="str">
        <f>IFERROR(IF(AND(AF256=Controles!$N$7,AF257=Controles!$N$7),(AH256-(+AH256*AB257)),IF(AND(AF256=Controles!$N$5,AF257=Controles!$N$7),(AH255-(+AH255*AB257)),IF(AF257=Controles!$N$5,AH256,""))),"")</f>
        <v/>
      </c>
      <c r="AI257" s="178" t="str">
        <f t="shared" si="138"/>
        <v/>
      </c>
      <c r="AJ257" s="178" t="str">
        <f t="shared" si="139"/>
        <v/>
      </c>
      <c r="AK257" s="179" t="str">
        <f t="shared" si="140"/>
        <v xml:space="preserve"> </v>
      </c>
      <c r="AL257" s="180" t="str">
        <f>IFERROR(VLOOKUP(AK257,'Matriz Calificación'!$C$54:$F$78,2,FALSE),"")</f>
        <v/>
      </c>
      <c r="AM257" s="181" t="str">
        <f>IFERROR(VLOOKUP(AL257,'Matriz Calificación'!$D$54:$I$78,4,FALSE)," ")</f>
        <v xml:space="preserve"> </v>
      </c>
      <c r="AN257" s="289"/>
      <c r="AO257" s="289"/>
      <c r="AP257" s="292"/>
      <c r="AQ257" s="329"/>
      <c r="AR257" s="66"/>
      <c r="AS257" s="167"/>
      <c r="AT257" s="167"/>
      <c r="AU257" s="167"/>
      <c r="AV257" s="66"/>
      <c r="AW257" s="167"/>
      <c r="AX257" s="169"/>
      <c r="AY257" s="169"/>
      <c r="AZ257" s="259"/>
      <c r="BA257" s="250"/>
      <c r="BB257" s="169"/>
      <c r="BC257" s="250"/>
    </row>
    <row r="258" spans="2:55" s="170" customFormat="1" ht="21" hidden="1" customHeight="1" x14ac:dyDescent="0.25">
      <c r="B258" s="264"/>
      <c r="C258" s="267"/>
      <c r="D258" s="258"/>
      <c r="E258" s="259"/>
      <c r="F258" s="255"/>
      <c r="G258" s="258"/>
      <c r="H258" s="250"/>
      <c r="I258" s="252"/>
      <c r="J258" s="254"/>
      <c r="K258" s="182"/>
      <c r="L258" s="261"/>
      <c r="M258" s="262"/>
      <c r="N258" s="261"/>
      <c r="O258" s="256"/>
      <c r="P258" s="292"/>
      <c r="Q258" s="261"/>
      <c r="R258" s="330"/>
      <c r="S258" s="330"/>
      <c r="T258" s="330"/>
      <c r="U258" s="328"/>
      <c r="V258" s="292"/>
      <c r="W258" s="149"/>
      <c r="X258" s="166"/>
      <c r="Y258" s="175" t="str">
        <f>IF(X258=Controles!$D$5,Controles!$E$5,IF(X258=Controles!$D$6,Controles!$E$6,IF(X258=Controles!$D$7,Controles!$E$7," ")))</f>
        <v xml:space="preserve"> </v>
      </c>
      <c r="Z258" s="166"/>
      <c r="AA258" s="65" t="str">
        <f>IF(Z258=Controles!$D$8,Controles!$E$8,IF(Z258=Controles!$D$9,Controles!$E$9," "))</f>
        <v xml:space="preserve"> </v>
      </c>
      <c r="AB258" s="65" t="str">
        <f t="shared" si="110"/>
        <v/>
      </c>
      <c r="AC258" s="166"/>
      <c r="AD258" s="166"/>
      <c r="AE258" s="166"/>
      <c r="AF258" s="97" t="str">
        <f>+IF(X258=Controles!$D$5,Controles!$N$5,IF(X258=Controles!$D$6,Controles!$N$6,IF(X258=Controles!$D$7,Controles!$N$7," ")))</f>
        <v xml:space="preserve"> </v>
      </c>
      <c r="AG258" s="138" t="str">
        <f>IFERROR(IF(AND(AF257=Controles!$N$5,AF258=Controles!$N$5),(AG257-(+AG257*AB258)),IF(AND(AF257=Controles!$N$7,AF258=Controles!$N$5),(AG256-(+AG256*AB258)),IF(AF258=Controles!$N$7,AG257,""))),"")</f>
        <v/>
      </c>
      <c r="AH258" s="138" t="str">
        <f>IFERROR(IF(AND(AF257=Controles!$N$7,AF258=Controles!$N$7),(AH257-(+AH257*AB258)),IF(AND(AF257=Controles!$N$5,AF258=Controles!$N$7),(AH256-(+AH256*AB258)),IF(AF258=Controles!$N$5,AH257,""))),"")</f>
        <v/>
      </c>
      <c r="AI258" s="178" t="str">
        <f t="shared" si="138"/>
        <v/>
      </c>
      <c r="AJ258" s="178" t="str">
        <f t="shared" si="139"/>
        <v/>
      </c>
      <c r="AK258" s="179" t="str">
        <f t="shared" si="140"/>
        <v xml:space="preserve"> </v>
      </c>
      <c r="AL258" s="180" t="str">
        <f>IFERROR(VLOOKUP(AK258,'Matriz Calificación'!$C$54:$F$78,2,FALSE),"")</f>
        <v/>
      </c>
      <c r="AM258" s="181" t="str">
        <f>IFERROR(VLOOKUP(AL258,'Matriz Calificación'!$D$54:$I$78,4,FALSE)," ")</f>
        <v xml:space="preserve"> </v>
      </c>
      <c r="AN258" s="289"/>
      <c r="AO258" s="289"/>
      <c r="AP258" s="292"/>
      <c r="AQ258" s="329"/>
      <c r="AR258" s="66"/>
      <c r="AS258" s="167"/>
      <c r="AT258" s="167"/>
      <c r="AU258" s="167"/>
      <c r="AV258" s="66"/>
      <c r="AW258" s="167"/>
      <c r="AX258" s="169"/>
      <c r="AY258" s="169"/>
      <c r="AZ258" s="259"/>
      <c r="BA258" s="250"/>
      <c r="BB258" s="169"/>
      <c r="BC258" s="250"/>
    </row>
    <row r="259" spans="2:55" s="170" customFormat="1" ht="21" hidden="1" customHeight="1" x14ac:dyDescent="0.25">
      <c r="B259" s="264"/>
      <c r="C259" s="267"/>
      <c r="D259" s="258"/>
      <c r="E259" s="259"/>
      <c r="F259" s="255"/>
      <c r="G259" s="258"/>
      <c r="H259" s="250"/>
      <c r="I259" s="252"/>
      <c r="J259" s="254"/>
      <c r="K259" s="182"/>
      <c r="L259" s="261"/>
      <c r="M259" s="262"/>
      <c r="N259" s="261"/>
      <c r="O259" s="256"/>
      <c r="P259" s="292"/>
      <c r="Q259" s="261"/>
      <c r="R259" s="330"/>
      <c r="S259" s="330"/>
      <c r="T259" s="330"/>
      <c r="U259" s="328"/>
      <c r="V259" s="292"/>
      <c r="W259" s="149"/>
      <c r="X259" s="166"/>
      <c r="Y259" s="175" t="str">
        <f>IF(X259=Controles!$D$5,Controles!$E$5,IF(X259=Controles!$D$6,Controles!$E$6,IF(X259=Controles!$D$7,Controles!$E$7," ")))</f>
        <v xml:space="preserve"> </v>
      </c>
      <c r="Z259" s="166"/>
      <c r="AA259" s="65" t="str">
        <f>IF(Z259=Controles!$D$8,Controles!$E$8,IF(Z259=Controles!$D$9,Controles!$E$9," "))</f>
        <v xml:space="preserve"> </v>
      </c>
      <c r="AB259" s="65" t="str">
        <f t="shared" si="110"/>
        <v/>
      </c>
      <c r="AC259" s="166"/>
      <c r="AD259" s="166"/>
      <c r="AE259" s="166"/>
      <c r="AF259" s="97" t="str">
        <f>+IF(X259=Controles!$D$5,Controles!$N$5,IF(X259=Controles!$D$6,Controles!$N$6,IF(X259=Controles!$D$7,Controles!$N$7," ")))</f>
        <v xml:space="preserve"> </v>
      </c>
      <c r="AG259" s="138" t="str">
        <f>IFERROR(IF(AND(AF258=Controles!$N$5,AF259=Controles!$N$5),(AG258-(+AG258*AB259)),IF(AND(AF258=Controles!$N$7,AF259=Controles!$N$5),(AG257-(+AG257*AB259)),IF(AF259=Controles!$N$7,AG258,""))),"")</f>
        <v/>
      </c>
      <c r="AH259" s="138" t="str">
        <f>IFERROR(IF(AND(AF258=Controles!$N$7,AF259=Controles!$N$7),(AH258-(+AH258*AB259)),IF(AND(AF258=Controles!$N$5,AF259=Controles!$N$7),(AH257-(+AH257*AB259)),IF(AF259=Controles!$N$5,AH258,""))),"")</f>
        <v/>
      </c>
      <c r="AI259" s="178" t="str">
        <f t="shared" si="138"/>
        <v/>
      </c>
      <c r="AJ259" s="178" t="str">
        <f t="shared" si="139"/>
        <v/>
      </c>
      <c r="AK259" s="179" t="str">
        <f t="shared" si="140"/>
        <v xml:space="preserve"> </v>
      </c>
      <c r="AL259" s="180" t="str">
        <f>IFERROR(VLOOKUP(AK259,'Matriz Calificación'!$C$54:$F$78,2,FALSE),"")</f>
        <v/>
      </c>
      <c r="AM259" s="181" t="str">
        <f>IFERROR(VLOOKUP(AL259,'Matriz Calificación'!$D$54:$I$78,4,FALSE)," ")</f>
        <v xml:space="preserve"> </v>
      </c>
      <c r="AN259" s="289"/>
      <c r="AO259" s="289"/>
      <c r="AP259" s="292"/>
      <c r="AQ259" s="329"/>
      <c r="AR259" s="66"/>
      <c r="AS259" s="167"/>
      <c r="AT259" s="167"/>
      <c r="AU259" s="167"/>
      <c r="AV259" s="66"/>
      <c r="AW259" s="167"/>
      <c r="AX259" s="169"/>
      <c r="AY259" s="169"/>
      <c r="AZ259" s="259"/>
      <c r="BA259" s="250"/>
      <c r="BB259" s="169"/>
      <c r="BC259" s="250"/>
    </row>
    <row r="260" spans="2:55" s="170" customFormat="1" ht="21" hidden="1" customHeight="1" x14ac:dyDescent="0.25">
      <c r="B260" s="264"/>
      <c r="C260" s="267"/>
      <c r="D260" s="258"/>
      <c r="E260" s="259"/>
      <c r="F260" s="255"/>
      <c r="G260" s="258"/>
      <c r="H260" s="250"/>
      <c r="I260" s="252"/>
      <c r="J260" s="254"/>
      <c r="K260" s="182"/>
      <c r="L260" s="261"/>
      <c r="M260" s="262"/>
      <c r="N260" s="261"/>
      <c r="O260" s="256"/>
      <c r="P260" s="292"/>
      <c r="Q260" s="261"/>
      <c r="R260" s="330"/>
      <c r="S260" s="330"/>
      <c r="T260" s="330"/>
      <c r="U260" s="328"/>
      <c r="V260" s="292"/>
      <c r="W260" s="149"/>
      <c r="X260" s="166"/>
      <c r="Y260" s="175" t="str">
        <f>IF(X260=Controles!$D$5,Controles!$E$5,IF(X260=Controles!$D$6,Controles!$E$6,IF(X260=Controles!$D$7,Controles!$E$7," ")))</f>
        <v xml:space="preserve"> </v>
      </c>
      <c r="Z260" s="166"/>
      <c r="AA260" s="65" t="str">
        <f>IF(Z260=Controles!$D$8,Controles!$E$8,IF(Z260=Controles!$D$9,Controles!$E$9," "))</f>
        <v xml:space="preserve"> </v>
      </c>
      <c r="AB260" s="65" t="str">
        <f t="shared" si="110"/>
        <v/>
      </c>
      <c r="AC260" s="166"/>
      <c r="AD260" s="166"/>
      <c r="AE260" s="166"/>
      <c r="AF260" s="97" t="str">
        <f>+IF(X260=Controles!$D$5,Controles!$N$5,IF(X260=Controles!$D$6,Controles!$N$6,IF(X260=Controles!$D$7,Controles!$N$7," ")))</f>
        <v xml:space="preserve"> </v>
      </c>
      <c r="AG260" s="138" t="str">
        <f>IFERROR(IF(AND(AF259=Controles!$N$5,AF260=Controles!$N$5),(AG259-(+AG259*AB260)),IF(AND(AF259=Controles!$N$7,AF260=Controles!$N$5),(AG258-(+AG258*AB260)),IF(AF260=Controles!$N$7,AG259,""))),"")</f>
        <v/>
      </c>
      <c r="AH260" s="138" t="str">
        <f>IFERROR(IF(AND(AF259=Controles!$N$7,AF260=Controles!$N$7),(AH259-(+AH259*AB260)),IF(AND(AF259=Controles!$N$5,AF260=Controles!$N$7),(AH258-(+AH258*AB260)),IF(AF260=Controles!$N$5,AH259,""))),"")</f>
        <v/>
      </c>
      <c r="AI260" s="178" t="str">
        <f t="shared" si="138"/>
        <v/>
      </c>
      <c r="AJ260" s="178" t="str">
        <f t="shared" si="139"/>
        <v/>
      </c>
      <c r="AK260" s="179" t="str">
        <f t="shared" si="140"/>
        <v xml:space="preserve"> </v>
      </c>
      <c r="AL260" s="180" t="str">
        <f>IFERROR(VLOOKUP(AK260,'Matriz Calificación'!$C$54:$F$78,2,FALSE),"")</f>
        <v/>
      </c>
      <c r="AM260" s="181" t="str">
        <f>IFERROR(VLOOKUP(AL260,'Matriz Calificación'!$D$54:$I$78,4,FALSE)," ")</f>
        <v xml:space="preserve"> </v>
      </c>
      <c r="AN260" s="289"/>
      <c r="AO260" s="289"/>
      <c r="AP260" s="292"/>
      <c r="AQ260" s="329"/>
      <c r="AR260" s="66"/>
      <c r="AS260" s="165"/>
      <c r="AT260" s="168"/>
      <c r="AU260" s="168"/>
      <c r="AV260" s="66"/>
      <c r="AW260" s="167"/>
      <c r="AX260" s="169"/>
      <c r="AY260" s="169"/>
      <c r="AZ260" s="259"/>
      <c r="BA260" s="250"/>
      <c r="BB260" s="169"/>
      <c r="BC260" s="250"/>
    </row>
    <row r="261" spans="2:55" s="170" customFormat="1" ht="21" hidden="1" customHeight="1" x14ac:dyDescent="0.25">
      <c r="B261" s="264"/>
      <c r="C261" s="267"/>
      <c r="D261" s="258"/>
      <c r="E261" s="259"/>
      <c r="F261" s="255"/>
      <c r="G261" s="258"/>
      <c r="H261" s="250"/>
      <c r="I261" s="252"/>
      <c r="J261" s="254"/>
      <c r="K261" s="182"/>
      <c r="L261" s="261"/>
      <c r="M261" s="262"/>
      <c r="N261" s="261"/>
      <c r="O261" s="256"/>
      <c r="P261" s="292"/>
      <c r="Q261" s="261"/>
      <c r="R261" s="330"/>
      <c r="S261" s="330"/>
      <c r="T261" s="330"/>
      <c r="U261" s="328"/>
      <c r="V261" s="292"/>
      <c r="W261" s="149"/>
      <c r="X261" s="166"/>
      <c r="Y261" s="175" t="str">
        <f>IF(X261=Controles!$D$5,Controles!$E$5,IF(X261=Controles!$D$6,Controles!$E$6,IF(X261=Controles!$D$7,Controles!$E$7," ")))</f>
        <v xml:space="preserve"> </v>
      </c>
      <c r="Z261" s="166"/>
      <c r="AA261" s="65" t="str">
        <f>IF(Z261=Controles!$D$8,Controles!$E$8,IF(Z261=Controles!$D$9,Controles!$E$9," "))</f>
        <v xml:space="preserve"> </v>
      </c>
      <c r="AB261" s="65" t="str">
        <f t="shared" si="110"/>
        <v/>
      </c>
      <c r="AC261" s="166"/>
      <c r="AD261" s="166"/>
      <c r="AE261" s="166"/>
      <c r="AF261" s="97" t="str">
        <f>+IF(X261=Controles!$D$5,Controles!$N$5,IF(X261=Controles!$D$6,Controles!$N$6,IF(X261=Controles!$D$7,Controles!$N$7," ")))</f>
        <v xml:space="preserve"> </v>
      </c>
      <c r="AG261" s="138" t="str">
        <f>IFERROR(IF(AND(AF260=Controles!$N$5,AF261=Controles!$N$5),(AG260-(+AG260*AB261)),IF(AND(AF260=Controles!$N$7,AF261=Controles!$N$5),(AG259-(+AG259*AB261)),IF(AF261=Controles!$N$7,AG260,""))),"")</f>
        <v/>
      </c>
      <c r="AH261" s="138" t="str">
        <f>IFERROR(IF(AND(AF260=Controles!$N$7,AF261=Controles!$N$7),(AH260-(+AH260*AB261)),IF(AND(AF260=Controles!$N$5,AF261=Controles!$N$7),(AH259-(+AH259*AB261)),IF(AF261=Controles!$N$5,AH260,""))),"")</f>
        <v/>
      </c>
      <c r="AI261" s="178" t="str">
        <f t="shared" si="138"/>
        <v/>
      </c>
      <c r="AJ261" s="178" t="str">
        <f t="shared" si="139"/>
        <v/>
      </c>
      <c r="AK261" s="179" t="str">
        <f t="shared" si="140"/>
        <v xml:space="preserve"> </v>
      </c>
      <c r="AL261" s="180" t="str">
        <f>IFERROR(VLOOKUP(AK261,'Matriz Calificación'!$C$54:$F$78,2,FALSE),"")</f>
        <v/>
      </c>
      <c r="AM261" s="181" t="str">
        <f>IFERROR(VLOOKUP(AL261,'Matriz Calificación'!$D$54:$I$78,4,FALSE)," ")</f>
        <v xml:space="preserve"> </v>
      </c>
      <c r="AN261" s="289"/>
      <c r="AO261" s="289"/>
      <c r="AP261" s="292"/>
      <c r="AQ261" s="329"/>
      <c r="AR261" s="66"/>
      <c r="AS261" s="165"/>
      <c r="AT261" s="168"/>
      <c r="AU261" s="168"/>
      <c r="AV261" s="66"/>
      <c r="AW261" s="167"/>
      <c r="AX261" s="169"/>
      <c r="AY261" s="169"/>
      <c r="AZ261" s="259"/>
      <c r="BA261" s="250"/>
      <c r="BB261" s="169"/>
      <c r="BC261" s="250"/>
    </row>
    <row r="262" spans="2:55" s="170" customFormat="1" ht="21" hidden="1" customHeight="1" x14ac:dyDescent="0.25">
      <c r="B262" s="265"/>
      <c r="C262" s="268"/>
      <c r="D262" s="258"/>
      <c r="E262" s="259"/>
      <c r="F262" s="255"/>
      <c r="G262" s="258"/>
      <c r="H262" s="250"/>
      <c r="I262" s="253"/>
      <c r="J262" s="254"/>
      <c r="K262" s="182"/>
      <c r="L262" s="261"/>
      <c r="M262" s="262"/>
      <c r="N262" s="261"/>
      <c r="O262" s="257"/>
      <c r="P262" s="292"/>
      <c r="Q262" s="261"/>
      <c r="R262" s="330"/>
      <c r="S262" s="330"/>
      <c r="T262" s="330"/>
      <c r="U262" s="328"/>
      <c r="V262" s="292"/>
      <c r="W262" s="149"/>
      <c r="X262" s="166"/>
      <c r="Y262" s="175" t="str">
        <f>IF(X262=Controles!$D$5,Controles!$E$5,IF(X262=Controles!$D$6,Controles!$E$6,IF(X262=Controles!$D$7,Controles!$E$7," ")))</f>
        <v xml:space="preserve"> </v>
      </c>
      <c r="Z262" s="166"/>
      <c r="AA262" s="65" t="str">
        <f>IF(Z262=Controles!$D$8,Controles!$E$8,IF(Z262=Controles!$D$9,Controles!$E$9," "))</f>
        <v xml:space="preserve"> </v>
      </c>
      <c r="AB262" s="65" t="str">
        <f t="shared" si="110"/>
        <v/>
      </c>
      <c r="AC262" s="166"/>
      <c r="AD262" s="166"/>
      <c r="AE262" s="166"/>
      <c r="AF262" s="97" t="str">
        <f>+IF(X262=Controles!$D$5,Controles!$N$5,IF(X262=Controles!$D$6,Controles!$N$6,IF(X262=Controles!$D$7,Controles!$N$7," ")))</f>
        <v xml:space="preserve"> </v>
      </c>
      <c r="AG262" s="138" t="str">
        <f>IFERROR(IF(AND(AF261=Controles!$N$5,AF262=Controles!$N$5),(AG261-(+AG261*AB262)),IF(AND(AF261=Controles!$N$7,AF262=Controles!$N$5),(AG260-(+AG260*AB262)),IF(AF262=Controles!$N$7,AG261,""))),"")</f>
        <v/>
      </c>
      <c r="AH262" s="138" t="str">
        <f>IFERROR(IF(AND(AF261=Controles!$N$7,AF262=Controles!$N$7),(AH261-(+AH261*AB262)),IF(AND(AF261=Controles!$N$5,AF262=Controles!$N$7),(AH260-(+AH260*AB262)),IF(AF262=Controles!$N$5,AH261,""))),"")</f>
        <v/>
      </c>
      <c r="AI262" s="178" t="str">
        <f t="shared" si="138"/>
        <v/>
      </c>
      <c r="AJ262" s="178" t="str">
        <f t="shared" si="139"/>
        <v/>
      </c>
      <c r="AK262" s="179" t="str">
        <f t="shared" si="140"/>
        <v xml:space="preserve"> </v>
      </c>
      <c r="AL262" s="180" t="str">
        <f>IFERROR(VLOOKUP(AK262,'Matriz Calificación'!$C$54:$F$78,2,FALSE),"")</f>
        <v/>
      </c>
      <c r="AM262" s="181" t="str">
        <f>IFERROR(VLOOKUP(AL262,'Matriz Calificación'!$D$54:$I$78,4,FALSE)," ")</f>
        <v xml:space="preserve"> </v>
      </c>
      <c r="AN262" s="290"/>
      <c r="AO262" s="290"/>
      <c r="AP262" s="292"/>
      <c r="AQ262" s="329"/>
      <c r="AR262" s="66"/>
      <c r="AS262" s="165"/>
      <c r="AT262" s="67"/>
      <c r="AU262" s="67"/>
      <c r="AV262" s="66"/>
      <c r="AW262" s="167"/>
      <c r="AX262" s="169"/>
      <c r="AY262" s="169"/>
      <c r="AZ262" s="259"/>
      <c r="BA262" s="250"/>
      <c r="BB262" s="169"/>
      <c r="BC262" s="250"/>
    </row>
    <row r="263" spans="2:55" s="170" customFormat="1" ht="21" hidden="1" customHeight="1" x14ac:dyDescent="0.25">
      <c r="B263" s="263"/>
      <c r="C263" s="266" t="str">
        <f>+IFERROR(VLOOKUP(B263,INF!$A$2:$B$90,2,FALSE)," ")</f>
        <v xml:space="preserve"> </v>
      </c>
      <c r="D263" s="258"/>
      <c r="E263" s="259"/>
      <c r="F263" s="260"/>
      <c r="G263" s="258"/>
      <c r="H263" s="250"/>
      <c r="I263" s="251"/>
      <c r="J263" s="254" t="str">
        <f t="shared" ref="J263" si="141">IF(G263&lt;&gt;"",CONCATENATE("Posibilidad de ",G263," por"," ",H263," debido a"," ",I263),"")</f>
        <v/>
      </c>
      <c r="K263" s="182"/>
      <c r="L263" s="261"/>
      <c r="M263" s="262"/>
      <c r="N263" s="261"/>
      <c r="O263" s="256"/>
      <c r="P263" s="292" t="str">
        <f>IF(O263="","",IF(O263&lt;=2,Probabilidad!$B$8,IF(O263&lt;=11.999,Probabilidad!$B$7,IF(O263&lt;=48,Probabilidad!$B$6,IF(O263&lt;=239.999,Probabilidad!$B$5,IF(O263&gt;=240,Probabilidad!$B$4,""))))))</f>
        <v/>
      </c>
      <c r="Q263" s="261"/>
      <c r="R263" s="330" t="str">
        <f>IFERROR(VLOOKUP(P263,Probabilidad!$B$4:$C$8,2,FALSE),"")</f>
        <v/>
      </c>
      <c r="S263" s="330" t="str">
        <f>IFERROR(VLOOKUP(Q263,Impacto!$B$4:$C$16,2,FALSE),"")</f>
        <v/>
      </c>
      <c r="T263" s="330" t="str">
        <f t="shared" ref="T263" si="142">IFERROR(VALUE((R263&amp;""&amp;S263))," ")</f>
        <v xml:space="preserve"> </v>
      </c>
      <c r="U263" s="328" t="str">
        <f>IFERROR(VLOOKUP(T263,'Matriz Calificación'!$C$54:$D$78,2,FALSE)," ")</f>
        <v xml:space="preserve"> </v>
      </c>
      <c r="V263" s="292" t="str">
        <f>IFERROR(VLOOKUP(T263,'Matriz Calificación'!$C$54:$F$78,3,FALSE)," ")</f>
        <v xml:space="preserve"> </v>
      </c>
      <c r="W263" s="149"/>
      <c r="X263" s="166"/>
      <c r="Y263" s="175" t="str">
        <f>IF(X263=Controles!$D$5,Controles!$E$5,IF(X263=Controles!$D$6,Controles!$E$6,IF(X263=Controles!$D$7,Controles!$E$7," ")))</f>
        <v xml:space="preserve"> </v>
      </c>
      <c r="Z263" s="166"/>
      <c r="AA263" s="65" t="str">
        <f>IF(Z263=Controles!$D$8,Controles!$E$8,IF(Z263=Controles!$D$9,Controles!$E$9," "))</f>
        <v xml:space="preserve"> </v>
      </c>
      <c r="AB263" s="65" t="str">
        <f t="shared" si="110"/>
        <v/>
      </c>
      <c r="AC263" s="166"/>
      <c r="AD263" s="166"/>
      <c r="AE263" s="166"/>
      <c r="AF263" s="97" t="str">
        <f>+IF(X263=Controles!$D$5,Controles!$N$5,IF(X263=Controles!$D$6,Controles!$N$6,IF(X263=Controles!$D$7,Controles!$N$7," ")))</f>
        <v xml:space="preserve"> </v>
      </c>
      <c r="AG263" s="138" t="str">
        <f>IFERROR(IF(AF263=Controles!$N$5,(($R$263-($R$263*AB263))),IF(AF263=Controles!$N$7,$R$263,""))," ")</f>
        <v/>
      </c>
      <c r="AH263" s="138" t="str">
        <f>IFERROR(IF(AF263=Controles!$N$7,(($S$263-($S$263*AB263))),IF(AF263=Controles!$N$5,$S$263,""))," ")</f>
        <v/>
      </c>
      <c r="AI263" s="178" t="str">
        <f>IFERROR(IF(AG263="","",IF(AG263&lt;=20,"20",IF(AG263&lt;=40,"40",IF(AG263&lt;=60,"60",IF(AG263&lt;=80,"80","100"))))),"")</f>
        <v/>
      </c>
      <c r="AJ263" s="178" t="str">
        <f>IFERROR(IF(AH263="","",IF(AH263&lt;=20,"20",IF(AH263&lt;=40,"40",IF(AH263&lt;=60,"60",IF(AH263&lt;=80,"80","100"))))),"")</f>
        <v/>
      </c>
      <c r="AK263" s="179" t="str">
        <f>IFERROR(VALUE((AI263&amp;""&amp;AJ263))," ")</f>
        <v xml:space="preserve"> </v>
      </c>
      <c r="AL263" s="180" t="str">
        <f>IFERROR(VLOOKUP(AK263,'Matriz Calificación'!$C$54:$F$78,2,FALSE),"")</f>
        <v/>
      </c>
      <c r="AM263" s="181" t="str">
        <f>IFERROR(VLOOKUP(AL263,'Matriz Calificación'!$D$54:$I$78,4,FALSE)," ")</f>
        <v xml:space="preserve"> </v>
      </c>
      <c r="AN263" s="288" t="e" cm="1" vm="1">
        <f t="array" aca="1" ref="AN263" ca="1">INDEX(AK263:AK271,COUNT(AK263:AK271))</f>
        <v>#VALUE!</v>
      </c>
      <c r="AO263" s="288" t="str">
        <f ca="1">IFERROR(VLOOKUP(AN263,'Matriz Calificación'!$C$54:$F$78,2,FALSE),"")</f>
        <v/>
      </c>
      <c r="AP263" s="292" t="str">
        <f ca="1">IFERROR(VLOOKUP(AO263,'Matriz Calificación'!$D$54:$I$78,4,FALSE)," ")</f>
        <v xml:space="preserve"> </v>
      </c>
      <c r="AQ263" s="329" t="str">
        <f ca="1">IFERROR(VLOOKUP(AO263,'Matriz Calificación'!$D$54:$I$78,5,FALSE)," ")</f>
        <v xml:space="preserve"> </v>
      </c>
      <c r="AR263" s="66"/>
      <c r="AS263" s="167"/>
      <c r="AT263" s="167"/>
      <c r="AU263" s="167"/>
      <c r="AV263" s="66"/>
      <c r="AW263" s="167"/>
      <c r="AX263" s="169"/>
      <c r="AY263" s="169"/>
      <c r="AZ263" s="259"/>
      <c r="BA263" s="250"/>
      <c r="BB263" s="169"/>
      <c r="BC263" s="250"/>
    </row>
    <row r="264" spans="2:55" s="170" customFormat="1" ht="21" hidden="1" customHeight="1" x14ac:dyDescent="0.25">
      <c r="B264" s="264"/>
      <c r="C264" s="267"/>
      <c r="D264" s="258"/>
      <c r="E264" s="259"/>
      <c r="F264" s="255"/>
      <c r="G264" s="258"/>
      <c r="H264" s="250"/>
      <c r="I264" s="252"/>
      <c r="J264" s="254"/>
      <c r="K264" s="182"/>
      <c r="L264" s="261"/>
      <c r="M264" s="262"/>
      <c r="N264" s="261"/>
      <c r="O264" s="256"/>
      <c r="P264" s="292"/>
      <c r="Q264" s="261"/>
      <c r="R264" s="330"/>
      <c r="S264" s="330"/>
      <c r="T264" s="330"/>
      <c r="U264" s="328"/>
      <c r="V264" s="292"/>
      <c r="W264" s="149"/>
      <c r="X264" s="166"/>
      <c r="Y264" s="175" t="str">
        <f>IF(X264=Controles!$D$5,Controles!$E$5,IF(X264=Controles!$D$6,Controles!$E$6,IF(X264=Controles!$D$7,Controles!$E$7," ")))</f>
        <v xml:space="preserve"> </v>
      </c>
      <c r="Z264" s="166"/>
      <c r="AA264" s="65" t="str">
        <f>IF(Z264=Controles!$D$8,Controles!$E$8,IF(Z264=Controles!$D$9,Controles!$E$9," "))</f>
        <v xml:space="preserve"> </v>
      </c>
      <c r="AB264" s="65" t="str">
        <f t="shared" si="110"/>
        <v/>
      </c>
      <c r="AC264" s="166"/>
      <c r="AD264" s="166"/>
      <c r="AE264" s="166"/>
      <c r="AF264" s="97" t="str">
        <f>+IF(X264=Controles!$D$5,Controles!$N$5,IF(X264=Controles!$D$6,Controles!$N$6,IF(X264=Controles!$D$7,Controles!$N$7," ")))</f>
        <v xml:space="preserve"> </v>
      </c>
      <c r="AG264" s="138" t="str">
        <f>IFERROR(IF(AND(AF263=Controles!$N$5,AF264=Controles!$N$5),(AG263-(+AG263*AB264)),IF(AF264=Controles!$N$5,(R263-(+R263*AB264)),IF(AF264=Controles!$N$7,AG263,""))),"")</f>
        <v/>
      </c>
      <c r="AH264" s="138" t="str">
        <f>IFERROR(IF(AND(AF263=Controles!$N$7,AF264=Controles!$N$7),(AH263-(+AH263*AB264)),IF(AF264=Controles!$N$7,($S$263-(+$S$263*AB264)),IF(AF264=Controles!$N$5,AH263,""))),"")</f>
        <v/>
      </c>
      <c r="AI264" s="178" t="str">
        <f t="shared" ref="AI264:AI271" si="143">IFERROR(IF(AG264="","",IF(AG264&lt;=20,"20",IF(AG264&lt;=40,"40",IF(AG264&lt;=60,"60",IF(AG264&lt;=80,"80","100"))))),"")</f>
        <v/>
      </c>
      <c r="AJ264" s="178" t="str">
        <f t="shared" ref="AJ264:AJ271" si="144">IFERROR(IF(AH264="","",IF(AH264&lt;=20,"20",IF(AH264&lt;=40,"40",IF(AH264&lt;=60,"60",IF(AH264&lt;=80,"80","100"))))),"")</f>
        <v/>
      </c>
      <c r="AK264" s="179" t="str">
        <f t="shared" ref="AK264:AK271" si="145">IFERROR(VALUE((AI264&amp;""&amp;AJ264))," ")</f>
        <v xml:space="preserve"> </v>
      </c>
      <c r="AL264" s="180" t="str">
        <f>IFERROR(VLOOKUP(AK264,'Matriz Calificación'!$C$54:$F$78,2,FALSE),"")</f>
        <v/>
      </c>
      <c r="AM264" s="181" t="str">
        <f>IFERROR(VLOOKUP(AL264,'Matriz Calificación'!$D$54:$I$78,4,FALSE)," ")</f>
        <v xml:space="preserve"> </v>
      </c>
      <c r="AN264" s="289"/>
      <c r="AO264" s="289"/>
      <c r="AP264" s="292"/>
      <c r="AQ264" s="329"/>
      <c r="AR264" s="66"/>
      <c r="AS264" s="167"/>
      <c r="AT264" s="167"/>
      <c r="AU264" s="167"/>
      <c r="AV264" s="66"/>
      <c r="AW264" s="167"/>
      <c r="AX264" s="169"/>
      <c r="AY264" s="169"/>
      <c r="AZ264" s="259"/>
      <c r="BA264" s="250"/>
      <c r="BB264" s="169"/>
      <c r="BC264" s="250"/>
    </row>
    <row r="265" spans="2:55" s="170" customFormat="1" ht="21" hidden="1" customHeight="1" x14ac:dyDescent="0.25">
      <c r="B265" s="264"/>
      <c r="C265" s="267"/>
      <c r="D265" s="258"/>
      <c r="E265" s="259"/>
      <c r="F265" s="255"/>
      <c r="G265" s="258"/>
      <c r="H265" s="250"/>
      <c r="I265" s="252"/>
      <c r="J265" s="254"/>
      <c r="K265" s="182"/>
      <c r="L265" s="261"/>
      <c r="M265" s="262"/>
      <c r="N265" s="261"/>
      <c r="O265" s="256"/>
      <c r="P265" s="292"/>
      <c r="Q265" s="261"/>
      <c r="R265" s="330"/>
      <c r="S265" s="330"/>
      <c r="T265" s="330"/>
      <c r="U265" s="328"/>
      <c r="V265" s="292"/>
      <c r="W265" s="149"/>
      <c r="X265" s="166"/>
      <c r="Y265" s="175" t="str">
        <f>IF(X265=Controles!$D$5,Controles!$E$5,IF(X265=Controles!$D$6,Controles!$E$6,IF(X265=Controles!$D$7,Controles!$E$7," ")))</f>
        <v xml:space="preserve"> </v>
      </c>
      <c r="Z265" s="166"/>
      <c r="AA265" s="65" t="str">
        <f>IF(Z265=Controles!$D$8,Controles!$E$8,IF(Z265=Controles!$D$9,Controles!$E$9," "))</f>
        <v xml:space="preserve"> </v>
      </c>
      <c r="AB265" s="65" t="str">
        <f t="shared" si="110"/>
        <v/>
      </c>
      <c r="AC265" s="166"/>
      <c r="AD265" s="166"/>
      <c r="AE265" s="166"/>
      <c r="AF265" s="97" t="str">
        <f>+IF(X265=Controles!$D$5,Controles!$N$5,IF(X265=Controles!$D$6,Controles!$N$6,IF(X265=Controles!$D$7,Controles!$N$7," ")))</f>
        <v xml:space="preserve"> </v>
      </c>
      <c r="AG265" s="138" t="str">
        <f>IFERROR(IF(AND(AF264=Controles!$N$5,AF265=Controles!$N$5),(AG264-(+AG264*AB265)),IF(AND(AF264=Controles!$N$7,AF265=Controles!$N$5),(AG263-(+AG263*AB265)),IF(AF265=Controles!$N$7,AG264,""))),"")</f>
        <v/>
      </c>
      <c r="AH265" s="138" t="str">
        <f>IFERROR(IF(AND(AF264=Controles!$N$7,AF265=Controles!$N$7),(AH264-(+AH264*AB265)),IF(AND(AF264=Controles!$N$5,AF265=Controles!$N$7),(AH263-(+AH263*AB265)),IF(AF265=Controles!$N$5,AH264,""))),"")</f>
        <v/>
      </c>
      <c r="AI265" s="178" t="str">
        <f t="shared" si="143"/>
        <v/>
      </c>
      <c r="AJ265" s="178" t="str">
        <f t="shared" si="144"/>
        <v/>
      </c>
      <c r="AK265" s="179" t="str">
        <f t="shared" si="145"/>
        <v xml:space="preserve"> </v>
      </c>
      <c r="AL265" s="180" t="str">
        <f>IFERROR(VLOOKUP(AK265,'Matriz Calificación'!$C$54:$F$78,2,FALSE),"")</f>
        <v/>
      </c>
      <c r="AM265" s="181" t="str">
        <f>IFERROR(VLOOKUP(AL265,'Matriz Calificación'!$D$54:$I$78,4,FALSE)," ")</f>
        <v xml:space="preserve"> </v>
      </c>
      <c r="AN265" s="289"/>
      <c r="AO265" s="289"/>
      <c r="AP265" s="292"/>
      <c r="AQ265" s="329"/>
      <c r="AR265" s="66"/>
      <c r="AS265" s="167"/>
      <c r="AT265" s="167"/>
      <c r="AU265" s="167"/>
      <c r="AV265" s="66"/>
      <c r="AW265" s="167"/>
      <c r="AX265" s="169"/>
      <c r="AY265" s="169"/>
      <c r="AZ265" s="259"/>
      <c r="BA265" s="250"/>
      <c r="BB265" s="169"/>
      <c r="BC265" s="250"/>
    </row>
    <row r="266" spans="2:55" s="170" customFormat="1" ht="21" hidden="1" customHeight="1" x14ac:dyDescent="0.25">
      <c r="B266" s="264"/>
      <c r="C266" s="267"/>
      <c r="D266" s="258"/>
      <c r="E266" s="259"/>
      <c r="F266" s="255"/>
      <c r="G266" s="258"/>
      <c r="H266" s="250"/>
      <c r="I266" s="252"/>
      <c r="J266" s="254"/>
      <c r="K266" s="182"/>
      <c r="L266" s="261"/>
      <c r="M266" s="262"/>
      <c r="N266" s="261"/>
      <c r="O266" s="256"/>
      <c r="P266" s="292"/>
      <c r="Q266" s="261"/>
      <c r="R266" s="330"/>
      <c r="S266" s="330"/>
      <c r="T266" s="330"/>
      <c r="U266" s="328"/>
      <c r="V266" s="292"/>
      <c r="W266" s="149"/>
      <c r="X266" s="166"/>
      <c r="Y266" s="175" t="str">
        <f>IF(X266=Controles!$D$5,Controles!$E$5,IF(X266=Controles!$D$6,Controles!$E$6,IF(X266=Controles!$D$7,Controles!$E$7," ")))</f>
        <v xml:space="preserve"> </v>
      </c>
      <c r="Z266" s="166"/>
      <c r="AA266" s="65" t="str">
        <f>IF(Z266=Controles!$D$8,Controles!$E$8,IF(Z266=Controles!$D$9,Controles!$E$9," "))</f>
        <v xml:space="preserve"> </v>
      </c>
      <c r="AB266" s="65" t="str">
        <f t="shared" si="110"/>
        <v/>
      </c>
      <c r="AC266" s="166"/>
      <c r="AD266" s="166"/>
      <c r="AE266" s="166"/>
      <c r="AF266" s="97" t="str">
        <f>+IF(X266=Controles!$D$5,Controles!$N$5,IF(X266=Controles!$D$6,Controles!$N$6,IF(X266=Controles!$D$7,Controles!$N$7," ")))</f>
        <v xml:space="preserve"> </v>
      </c>
      <c r="AG266" s="138" t="str">
        <f>IFERROR(IF(AND(AF265=Controles!$N$5,AF266=Controles!$N$5),(AG265-(+AG265*AB266)),IF(AND(AF265=Controles!$N$7,AF266=Controles!$N$5),(AG264-(+AG264*AB266)),IF(AF266=Controles!$N$7,AG265,""))),"")</f>
        <v/>
      </c>
      <c r="AH266" s="138" t="str">
        <f>IFERROR(IF(AND(AF265=Controles!$N$7,AF266=Controles!$N$7),(AH265-(+AH265*AB266)),IF(AND(AF265=Controles!$N$5,AF266=Controles!$N$7),(AH264-(+AH264*AB266)),IF(AF266=Controles!$N$5,AH265,""))),"")</f>
        <v/>
      </c>
      <c r="AI266" s="178" t="str">
        <f t="shared" si="143"/>
        <v/>
      </c>
      <c r="AJ266" s="178" t="str">
        <f t="shared" si="144"/>
        <v/>
      </c>
      <c r="AK266" s="179" t="str">
        <f t="shared" si="145"/>
        <v xml:space="preserve"> </v>
      </c>
      <c r="AL266" s="180" t="str">
        <f>IFERROR(VLOOKUP(AK266,'Matriz Calificación'!$C$54:$F$78,2,FALSE),"")</f>
        <v/>
      </c>
      <c r="AM266" s="181" t="str">
        <f>IFERROR(VLOOKUP(AL266,'Matriz Calificación'!$D$54:$I$78,4,FALSE)," ")</f>
        <v xml:space="preserve"> </v>
      </c>
      <c r="AN266" s="289"/>
      <c r="AO266" s="289"/>
      <c r="AP266" s="292"/>
      <c r="AQ266" s="329"/>
      <c r="AR266" s="66"/>
      <c r="AS266" s="167"/>
      <c r="AT266" s="167"/>
      <c r="AU266" s="167"/>
      <c r="AV266" s="66"/>
      <c r="AW266" s="167"/>
      <c r="AX266" s="169"/>
      <c r="AY266" s="169"/>
      <c r="AZ266" s="259"/>
      <c r="BA266" s="250"/>
      <c r="BB266" s="169"/>
      <c r="BC266" s="250"/>
    </row>
    <row r="267" spans="2:55" s="170" customFormat="1" ht="21" hidden="1" customHeight="1" x14ac:dyDescent="0.25">
      <c r="B267" s="264"/>
      <c r="C267" s="267"/>
      <c r="D267" s="258"/>
      <c r="E267" s="259"/>
      <c r="F267" s="255"/>
      <c r="G267" s="258"/>
      <c r="H267" s="250"/>
      <c r="I267" s="252"/>
      <c r="J267" s="254"/>
      <c r="K267" s="182"/>
      <c r="L267" s="261"/>
      <c r="M267" s="262"/>
      <c r="N267" s="261"/>
      <c r="O267" s="256"/>
      <c r="P267" s="292"/>
      <c r="Q267" s="261"/>
      <c r="R267" s="330"/>
      <c r="S267" s="330"/>
      <c r="T267" s="330"/>
      <c r="U267" s="328"/>
      <c r="V267" s="292"/>
      <c r="W267" s="149"/>
      <c r="X267" s="166"/>
      <c r="Y267" s="175" t="str">
        <f>IF(X267=Controles!$D$5,Controles!$E$5,IF(X267=Controles!$D$6,Controles!$E$6,IF(X267=Controles!$D$7,Controles!$E$7," ")))</f>
        <v xml:space="preserve"> </v>
      </c>
      <c r="Z267" s="166"/>
      <c r="AA267" s="65" t="str">
        <f>IF(Z267=Controles!$D$8,Controles!$E$8,IF(Z267=Controles!$D$9,Controles!$E$9," "))</f>
        <v xml:space="preserve"> </v>
      </c>
      <c r="AB267" s="65" t="str">
        <f t="shared" si="110"/>
        <v/>
      </c>
      <c r="AC267" s="166"/>
      <c r="AD267" s="166"/>
      <c r="AE267" s="166"/>
      <c r="AF267" s="97" t="str">
        <f>+IF(X267=Controles!$D$5,Controles!$N$5,IF(X267=Controles!$D$6,Controles!$N$6,IF(X267=Controles!$D$7,Controles!$N$7," ")))</f>
        <v xml:space="preserve"> </v>
      </c>
      <c r="AG267" s="138" t="str">
        <f>IFERROR(IF(AND(AF266=Controles!$N$5,AF267=Controles!$N$5),(AG266-(+AG266*AB267)),IF(AND(AF266=Controles!$N$7,AF267=Controles!$N$5),(AG265-(+AG265*AB267)),IF(AF267=Controles!$N$7,AG266,""))),"")</f>
        <v/>
      </c>
      <c r="AH267" s="138" t="str">
        <f>IFERROR(IF(AND(AF266=Controles!$N$7,AF267=Controles!$N$7),(AH266-(+AH266*AB267)),IF(AND(AF266=Controles!$N$5,AF267=Controles!$N$7),(AH265-(+AH265*AB267)),IF(AF267=Controles!$N$5,AH266,""))),"")</f>
        <v/>
      </c>
      <c r="AI267" s="178" t="str">
        <f t="shared" si="143"/>
        <v/>
      </c>
      <c r="AJ267" s="178" t="str">
        <f t="shared" si="144"/>
        <v/>
      </c>
      <c r="AK267" s="179" t="str">
        <f t="shared" si="145"/>
        <v xml:space="preserve"> </v>
      </c>
      <c r="AL267" s="180" t="str">
        <f>IFERROR(VLOOKUP(AK267,'Matriz Calificación'!$C$54:$F$78,2,FALSE),"")</f>
        <v/>
      </c>
      <c r="AM267" s="181" t="str">
        <f>IFERROR(VLOOKUP(AL267,'Matriz Calificación'!$D$54:$I$78,4,FALSE)," ")</f>
        <v xml:space="preserve"> </v>
      </c>
      <c r="AN267" s="289"/>
      <c r="AO267" s="289"/>
      <c r="AP267" s="292"/>
      <c r="AQ267" s="329"/>
      <c r="AR267" s="66"/>
      <c r="AS267" s="167"/>
      <c r="AT267" s="167"/>
      <c r="AU267" s="167"/>
      <c r="AV267" s="66"/>
      <c r="AW267" s="167"/>
      <c r="AX267" s="169"/>
      <c r="AY267" s="169"/>
      <c r="AZ267" s="259"/>
      <c r="BA267" s="250"/>
      <c r="BB267" s="169"/>
      <c r="BC267" s="250"/>
    </row>
    <row r="268" spans="2:55" s="170" customFormat="1" ht="21" hidden="1" customHeight="1" x14ac:dyDescent="0.25">
      <c r="B268" s="264"/>
      <c r="C268" s="267"/>
      <c r="D268" s="258"/>
      <c r="E268" s="259"/>
      <c r="F268" s="255"/>
      <c r="G268" s="258"/>
      <c r="H268" s="250"/>
      <c r="I268" s="252"/>
      <c r="J268" s="254"/>
      <c r="K268" s="182"/>
      <c r="L268" s="261"/>
      <c r="M268" s="262"/>
      <c r="N268" s="261"/>
      <c r="O268" s="256"/>
      <c r="P268" s="292"/>
      <c r="Q268" s="261"/>
      <c r="R268" s="330"/>
      <c r="S268" s="330"/>
      <c r="T268" s="330"/>
      <c r="U268" s="328"/>
      <c r="V268" s="292"/>
      <c r="W268" s="149"/>
      <c r="X268" s="166"/>
      <c r="Y268" s="175" t="str">
        <f>IF(X268=Controles!$D$5,Controles!$E$5,IF(X268=Controles!$D$6,Controles!$E$6,IF(X268=Controles!$D$7,Controles!$E$7," ")))</f>
        <v xml:space="preserve"> </v>
      </c>
      <c r="Z268" s="166"/>
      <c r="AA268" s="65" t="str">
        <f>IF(Z268=Controles!$D$8,Controles!$E$8,IF(Z268=Controles!$D$9,Controles!$E$9," "))</f>
        <v xml:space="preserve"> </v>
      </c>
      <c r="AB268" s="65" t="str">
        <f t="shared" ref="AB268:AB331" si="146">+IFERROR(Y268+AA268,"")</f>
        <v/>
      </c>
      <c r="AC268" s="166"/>
      <c r="AD268" s="166"/>
      <c r="AE268" s="166"/>
      <c r="AF268" s="97" t="str">
        <f>+IF(X268=Controles!$D$5,Controles!$N$5,IF(X268=Controles!$D$6,Controles!$N$6,IF(X268=Controles!$D$7,Controles!$N$7," ")))</f>
        <v xml:space="preserve"> </v>
      </c>
      <c r="AG268" s="138" t="str">
        <f>IFERROR(IF(AND(AF267=Controles!$N$5,AF268=Controles!$N$5),(AG267-(+AG267*AB268)),IF(AND(AF267=Controles!$N$7,AF268=Controles!$N$5),(AG266-(+AG266*AB268)),IF(AF268=Controles!$N$7,AG267,""))),"")</f>
        <v/>
      </c>
      <c r="AH268" s="138" t="str">
        <f>IFERROR(IF(AND(AF267=Controles!$N$7,AF268=Controles!$N$7),(AH267-(+AH267*AB268)),IF(AND(AF267=Controles!$N$5,AF268=Controles!$N$7),(AH266-(+AH266*AB268)),IF(AF268=Controles!$N$5,AH267,""))),"")</f>
        <v/>
      </c>
      <c r="AI268" s="178" t="str">
        <f t="shared" si="143"/>
        <v/>
      </c>
      <c r="AJ268" s="178" t="str">
        <f t="shared" si="144"/>
        <v/>
      </c>
      <c r="AK268" s="179" t="str">
        <f t="shared" si="145"/>
        <v xml:space="preserve"> </v>
      </c>
      <c r="AL268" s="180" t="str">
        <f>IFERROR(VLOOKUP(AK268,'Matriz Calificación'!$C$54:$F$78,2,FALSE),"")</f>
        <v/>
      </c>
      <c r="AM268" s="181" t="str">
        <f>IFERROR(VLOOKUP(AL268,'Matriz Calificación'!$D$54:$I$78,4,FALSE)," ")</f>
        <v xml:space="preserve"> </v>
      </c>
      <c r="AN268" s="289"/>
      <c r="AO268" s="289"/>
      <c r="AP268" s="292"/>
      <c r="AQ268" s="329"/>
      <c r="AR268" s="66"/>
      <c r="AS268" s="167"/>
      <c r="AT268" s="167"/>
      <c r="AU268" s="167"/>
      <c r="AV268" s="66"/>
      <c r="AW268" s="167"/>
      <c r="AX268" s="169"/>
      <c r="AY268" s="169"/>
      <c r="AZ268" s="259"/>
      <c r="BA268" s="250"/>
      <c r="BB268" s="169"/>
      <c r="BC268" s="250"/>
    </row>
    <row r="269" spans="2:55" s="170" customFormat="1" ht="21" hidden="1" customHeight="1" x14ac:dyDescent="0.25">
      <c r="B269" s="264"/>
      <c r="C269" s="267"/>
      <c r="D269" s="258"/>
      <c r="E269" s="259"/>
      <c r="F269" s="255"/>
      <c r="G269" s="258"/>
      <c r="H269" s="250"/>
      <c r="I269" s="252"/>
      <c r="J269" s="254"/>
      <c r="K269" s="182"/>
      <c r="L269" s="261"/>
      <c r="M269" s="262"/>
      <c r="N269" s="261"/>
      <c r="O269" s="256"/>
      <c r="P269" s="292"/>
      <c r="Q269" s="261"/>
      <c r="R269" s="330"/>
      <c r="S269" s="330"/>
      <c r="T269" s="330"/>
      <c r="U269" s="328"/>
      <c r="V269" s="292"/>
      <c r="W269" s="149"/>
      <c r="X269" s="166"/>
      <c r="Y269" s="175" t="str">
        <f>IF(X269=Controles!$D$5,Controles!$E$5,IF(X269=Controles!$D$6,Controles!$E$6,IF(X269=Controles!$D$7,Controles!$E$7," ")))</f>
        <v xml:space="preserve"> </v>
      </c>
      <c r="Z269" s="166"/>
      <c r="AA269" s="65" t="str">
        <f>IF(Z269=Controles!$D$8,Controles!$E$8,IF(Z269=Controles!$D$9,Controles!$E$9," "))</f>
        <v xml:space="preserve"> </v>
      </c>
      <c r="AB269" s="65" t="str">
        <f t="shared" si="146"/>
        <v/>
      </c>
      <c r="AC269" s="166"/>
      <c r="AD269" s="166"/>
      <c r="AE269" s="166"/>
      <c r="AF269" s="97" t="str">
        <f>+IF(X269=Controles!$D$5,Controles!$N$5,IF(X269=Controles!$D$6,Controles!$N$6,IF(X269=Controles!$D$7,Controles!$N$7," ")))</f>
        <v xml:space="preserve"> </v>
      </c>
      <c r="AG269" s="138" t="str">
        <f>IFERROR(IF(AND(AF268=Controles!$N$5,AF269=Controles!$N$5),(AG268-(+AG268*AB269)),IF(AND(AF268=Controles!$N$7,AF269=Controles!$N$5),(AG267-(+AG267*AB269)),IF(AF269=Controles!$N$7,AG268,""))),"")</f>
        <v/>
      </c>
      <c r="AH269" s="138" t="str">
        <f>IFERROR(IF(AND(AF268=Controles!$N$7,AF269=Controles!$N$7),(AH268-(+AH268*AB269)),IF(AND(AF268=Controles!$N$5,AF269=Controles!$N$7),(AH267-(+AH267*AB269)),IF(AF269=Controles!$N$5,AH268,""))),"")</f>
        <v/>
      </c>
      <c r="AI269" s="178" t="str">
        <f t="shared" si="143"/>
        <v/>
      </c>
      <c r="AJ269" s="178" t="str">
        <f t="shared" si="144"/>
        <v/>
      </c>
      <c r="AK269" s="179" t="str">
        <f t="shared" si="145"/>
        <v xml:space="preserve"> </v>
      </c>
      <c r="AL269" s="180" t="str">
        <f>IFERROR(VLOOKUP(AK269,'Matriz Calificación'!$C$54:$F$78,2,FALSE),"")</f>
        <v/>
      </c>
      <c r="AM269" s="181" t="str">
        <f>IFERROR(VLOOKUP(AL269,'Matriz Calificación'!$D$54:$I$78,4,FALSE)," ")</f>
        <v xml:space="preserve"> </v>
      </c>
      <c r="AN269" s="289"/>
      <c r="AO269" s="289"/>
      <c r="AP269" s="292"/>
      <c r="AQ269" s="329"/>
      <c r="AR269" s="66"/>
      <c r="AS269" s="165"/>
      <c r="AT269" s="168"/>
      <c r="AU269" s="168"/>
      <c r="AV269" s="66"/>
      <c r="AW269" s="167"/>
      <c r="AX269" s="169"/>
      <c r="AY269" s="169"/>
      <c r="AZ269" s="259"/>
      <c r="BA269" s="250"/>
      <c r="BB269" s="169"/>
      <c r="BC269" s="250"/>
    </row>
    <row r="270" spans="2:55" s="170" customFormat="1" ht="21" hidden="1" customHeight="1" x14ac:dyDescent="0.25">
      <c r="B270" s="264"/>
      <c r="C270" s="267"/>
      <c r="D270" s="258"/>
      <c r="E270" s="259"/>
      <c r="F270" s="255"/>
      <c r="G270" s="258"/>
      <c r="H270" s="250"/>
      <c r="I270" s="252"/>
      <c r="J270" s="254"/>
      <c r="K270" s="182"/>
      <c r="L270" s="261"/>
      <c r="M270" s="262"/>
      <c r="N270" s="261"/>
      <c r="O270" s="256"/>
      <c r="P270" s="292"/>
      <c r="Q270" s="261"/>
      <c r="R270" s="330"/>
      <c r="S270" s="330"/>
      <c r="T270" s="330"/>
      <c r="U270" s="328"/>
      <c r="V270" s="292"/>
      <c r="W270" s="149"/>
      <c r="X270" s="166"/>
      <c r="Y270" s="175" t="str">
        <f>IF(X270=Controles!$D$5,Controles!$E$5,IF(X270=Controles!$D$6,Controles!$E$6,IF(X270=Controles!$D$7,Controles!$E$7," ")))</f>
        <v xml:space="preserve"> </v>
      </c>
      <c r="Z270" s="166"/>
      <c r="AA270" s="65" t="str">
        <f>IF(Z270=Controles!$D$8,Controles!$E$8,IF(Z270=Controles!$D$9,Controles!$E$9," "))</f>
        <v xml:space="preserve"> </v>
      </c>
      <c r="AB270" s="65" t="str">
        <f t="shared" si="146"/>
        <v/>
      </c>
      <c r="AC270" s="166"/>
      <c r="AD270" s="166"/>
      <c r="AE270" s="166"/>
      <c r="AF270" s="97" t="str">
        <f>+IF(X270=Controles!$D$5,Controles!$N$5,IF(X270=Controles!$D$6,Controles!$N$6,IF(X270=Controles!$D$7,Controles!$N$7," ")))</f>
        <v xml:space="preserve"> </v>
      </c>
      <c r="AG270" s="138" t="str">
        <f>IFERROR(IF(AND(AF269=Controles!$N$5,AF270=Controles!$N$5),(AG269-(+AG269*AB270)),IF(AND(AF269=Controles!$N$7,AF270=Controles!$N$5),(AG268-(+AG268*AB270)),IF(AF270=Controles!$N$7,AG269,""))),"")</f>
        <v/>
      </c>
      <c r="AH270" s="138" t="str">
        <f>IFERROR(IF(AND(AF269=Controles!$N$7,AF270=Controles!$N$7),(AH269-(+AH269*AB270)),IF(AND(AF269=Controles!$N$5,AF270=Controles!$N$7),(AH268-(+AH268*AB270)),IF(AF270=Controles!$N$5,AH269,""))),"")</f>
        <v/>
      </c>
      <c r="AI270" s="178" t="str">
        <f t="shared" si="143"/>
        <v/>
      </c>
      <c r="AJ270" s="178" t="str">
        <f t="shared" si="144"/>
        <v/>
      </c>
      <c r="AK270" s="179" t="str">
        <f t="shared" si="145"/>
        <v xml:space="preserve"> </v>
      </c>
      <c r="AL270" s="180" t="str">
        <f>IFERROR(VLOOKUP(AK270,'Matriz Calificación'!$C$54:$F$78,2,FALSE),"")</f>
        <v/>
      </c>
      <c r="AM270" s="181" t="str">
        <f>IFERROR(VLOOKUP(AL270,'Matriz Calificación'!$D$54:$I$78,4,FALSE)," ")</f>
        <v xml:space="preserve"> </v>
      </c>
      <c r="AN270" s="289"/>
      <c r="AO270" s="289"/>
      <c r="AP270" s="292"/>
      <c r="AQ270" s="329"/>
      <c r="AR270" s="66"/>
      <c r="AS270" s="165"/>
      <c r="AT270" s="168"/>
      <c r="AU270" s="168"/>
      <c r="AV270" s="66"/>
      <c r="AW270" s="167"/>
      <c r="AX270" s="169"/>
      <c r="AY270" s="169"/>
      <c r="AZ270" s="259"/>
      <c r="BA270" s="250"/>
      <c r="BB270" s="169"/>
      <c r="BC270" s="250"/>
    </row>
    <row r="271" spans="2:55" s="170" customFormat="1" ht="21" hidden="1" customHeight="1" x14ac:dyDescent="0.25">
      <c r="B271" s="265"/>
      <c r="C271" s="268"/>
      <c r="D271" s="258"/>
      <c r="E271" s="259"/>
      <c r="F271" s="255"/>
      <c r="G271" s="258"/>
      <c r="H271" s="250"/>
      <c r="I271" s="253"/>
      <c r="J271" s="254"/>
      <c r="K271" s="182"/>
      <c r="L271" s="261"/>
      <c r="M271" s="262"/>
      <c r="N271" s="261"/>
      <c r="O271" s="257"/>
      <c r="P271" s="292"/>
      <c r="Q271" s="261"/>
      <c r="R271" s="330"/>
      <c r="S271" s="330"/>
      <c r="T271" s="330"/>
      <c r="U271" s="328"/>
      <c r="V271" s="292"/>
      <c r="W271" s="149"/>
      <c r="X271" s="166"/>
      <c r="Y271" s="175" t="str">
        <f>IF(X271=Controles!$D$5,Controles!$E$5,IF(X271=Controles!$D$6,Controles!$E$6,IF(X271=Controles!$D$7,Controles!$E$7," ")))</f>
        <v xml:space="preserve"> </v>
      </c>
      <c r="Z271" s="166"/>
      <c r="AA271" s="65" t="str">
        <f>IF(Z271=Controles!$D$8,Controles!$E$8,IF(Z271=Controles!$D$9,Controles!$E$9," "))</f>
        <v xml:space="preserve"> </v>
      </c>
      <c r="AB271" s="65" t="str">
        <f t="shared" si="146"/>
        <v/>
      </c>
      <c r="AC271" s="166"/>
      <c r="AD271" s="166"/>
      <c r="AE271" s="166"/>
      <c r="AF271" s="97" t="str">
        <f>+IF(X271=Controles!$D$5,Controles!$N$5,IF(X271=Controles!$D$6,Controles!$N$6,IF(X271=Controles!$D$7,Controles!$N$7," ")))</f>
        <v xml:space="preserve"> </v>
      </c>
      <c r="AG271" s="138" t="str">
        <f>IFERROR(IF(AND(AF270=Controles!$N$5,AF271=Controles!$N$5),(AG270-(+AG270*AB271)),IF(AND(AF270=Controles!$N$7,AF271=Controles!$N$5),(AG269-(+AG269*AB271)),IF(AF271=Controles!$N$7,AG270,""))),"")</f>
        <v/>
      </c>
      <c r="AH271" s="138" t="str">
        <f>IFERROR(IF(AND(AF270=Controles!$N$7,AF271=Controles!$N$7),(AH270-(+AH270*AB271)),IF(AND(AF270=Controles!$N$5,AF271=Controles!$N$7),(AH269-(+AH269*AB271)),IF(AF271=Controles!$N$5,AH270,""))),"")</f>
        <v/>
      </c>
      <c r="AI271" s="178" t="str">
        <f t="shared" si="143"/>
        <v/>
      </c>
      <c r="AJ271" s="178" t="str">
        <f t="shared" si="144"/>
        <v/>
      </c>
      <c r="AK271" s="179" t="str">
        <f t="shared" si="145"/>
        <v xml:space="preserve"> </v>
      </c>
      <c r="AL271" s="180" t="str">
        <f>IFERROR(VLOOKUP(AK271,'Matriz Calificación'!$C$54:$F$78,2,FALSE),"")</f>
        <v/>
      </c>
      <c r="AM271" s="181" t="str">
        <f>IFERROR(VLOOKUP(AL271,'Matriz Calificación'!$D$54:$I$78,4,FALSE)," ")</f>
        <v xml:space="preserve"> </v>
      </c>
      <c r="AN271" s="290"/>
      <c r="AO271" s="290"/>
      <c r="AP271" s="292"/>
      <c r="AQ271" s="329"/>
      <c r="AR271" s="66"/>
      <c r="AS271" s="165"/>
      <c r="AT271" s="67"/>
      <c r="AU271" s="67"/>
      <c r="AV271" s="66"/>
      <c r="AW271" s="167"/>
      <c r="AX271" s="169"/>
      <c r="AY271" s="169"/>
      <c r="AZ271" s="259"/>
      <c r="BA271" s="250"/>
      <c r="BB271" s="169"/>
      <c r="BC271" s="250"/>
    </row>
    <row r="272" spans="2:55" s="170" customFormat="1" ht="21" hidden="1" customHeight="1" x14ac:dyDescent="0.25">
      <c r="B272" s="263"/>
      <c r="C272" s="266" t="str">
        <f>+IFERROR(VLOOKUP(B272,INF!$A$2:$B$90,2,FALSE)," ")</f>
        <v xml:space="preserve"> </v>
      </c>
      <c r="D272" s="258"/>
      <c r="E272" s="259"/>
      <c r="F272" s="260"/>
      <c r="G272" s="258"/>
      <c r="H272" s="250"/>
      <c r="I272" s="251"/>
      <c r="J272" s="254" t="str">
        <f t="shared" ref="J272" si="147">IF(G272&lt;&gt;"",CONCATENATE("Posibilidad de ",G272," por"," ",H272," debido a"," ",I272),"")</f>
        <v/>
      </c>
      <c r="K272" s="182"/>
      <c r="L272" s="261"/>
      <c r="M272" s="262"/>
      <c r="N272" s="261"/>
      <c r="O272" s="256"/>
      <c r="P272" s="292" t="str">
        <f>IF(O272="","",IF(O272&lt;=2,Probabilidad!$B$8,IF(O272&lt;=11.999,Probabilidad!$B$7,IF(O272&lt;=48,Probabilidad!$B$6,IF(O272&lt;=239.999,Probabilidad!$B$5,IF(O272&gt;=240,Probabilidad!$B$4,""))))))</f>
        <v/>
      </c>
      <c r="Q272" s="261"/>
      <c r="R272" s="330" t="str">
        <f>IFERROR(VLOOKUP(P272,Probabilidad!$B$4:$C$8,2,FALSE),"")</f>
        <v/>
      </c>
      <c r="S272" s="330" t="str">
        <f>IFERROR(VLOOKUP(Q272,Impacto!$B$4:$C$16,2,FALSE),"")</f>
        <v/>
      </c>
      <c r="T272" s="330" t="str">
        <f t="shared" ref="T272" si="148">IFERROR(VALUE((R272&amp;""&amp;S272))," ")</f>
        <v xml:space="preserve"> </v>
      </c>
      <c r="U272" s="328" t="str">
        <f>IFERROR(VLOOKUP(T272,'Matriz Calificación'!$C$54:$D$78,2,FALSE)," ")</f>
        <v xml:space="preserve"> </v>
      </c>
      <c r="V272" s="292" t="str">
        <f>IFERROR(VLOOKUP(T272,'Matriz Calificación'!$C$54:$F$78,3,FALSE)," ")</f>
        <v xml:space="preserve"> </v>
      </c>
      <c r="W272" s="149"/>
      <c r="X272" s="166"/>
      <c r="Y272" s="175" t="str">
        <f>IF(X272=Controles!$D$5,Controles!$E$5,IF(X272=Controles!$D$6,Controles!$E$6,IF(X272=Controles!$D$7,Controles!$E$7," ")))</f>
        <v xml:space="preserve"> </v>
      </c>
      <c r="Z272" s="166"/>
      <c r="AA272" s="65" t="str">
        <f>IF(Z272=Controles!$D$8,Controles!$E$8,IF(Z272=Controles!$D$9,Controles!$E$9," "))</f>
        <v xml:space="preserve"> </v>
      </c>
      <c r="AB272" s="65" t="str">
        <f t="shared" si="146"/>
        <v/>
      </c>
      <c r="AC272" s="166"/>
      <c r="AD272" s="166"/>
      <c r="AE272" s="166"/>
      <c r="AF272" s="97" t="str">
        <f>+IF(X272=Controles!$D$5,Controles!$N$5,IF(X272=Controles!$D$6,Controles!$N$6,IF(X272=Controles!$D$7,Controles!$N$7," ")))</f>
        <v xml:space="preserve"> </v>
      </c>
      <c r="AG272" s="138" t="str">
        <f>IFERROR(IF(AF272=Controles!$N$5,(($R$272-($R$272*AB272))),IF(AF272=Controles!$N$7,$R$272,""))," ")</f>
        <v/>
      </c>
      <c r="AH272" s="138" t="str">
        <f>IFERROR(IF(AF272=Controles!$N$7,(($S$272-($S$272*AB272))),IF(AF272=Controles!$N$5,$S$272,""))," ")</f>
        <v/>
      </c>
      <c r="AI272" s="178" t="str">
        <f>IFERROR(IF(AG272="","",IF(AG272&lt;=20,"20",IF(AG272&lt;=40,"40",IF(AG272&lt;=60,"60",IF(AG272&lt;=80,"80","100"))))),"")</f>
        <v/>
      </c>
      <c r="AJ272" s="178" t="str">
        <f>IFERROR(IF(AH272="","",IF(AH272&lt;=20,"20",IF(AH272&lt;=40,"40",IF(AH272&lt;=60,"60",IF(AH272&lt;=80,"80","100"))))),"")</f>
        <v/>
      </c>
      <c r="AK272" s="179" t="str">
        <f>IFERROR(VALUE((AI272&amp;""&amp;AJ272))," ")</f>
        <v xml:space="preserve"> </v>
      </c>
      <c r="AL272" s="180" t="str">
        <f>IFERROR(VLOOKUP(AK272,'Matriz Calificación'!$C$54:$F$78,2,FALSE),"")</f>
        <v/>
      </c>
      <c r="AM272" s="181" t="str">
        <f>IFERROR(VLOOKUP(AL272,'Matriz Calificación'!$D$54:$I$78,4,FALSE)," ")</f>
        <v xml:space="preserve"> </v>
      </c>
      <c r="AN272" s="288" t="e" cm="1" vm="1">
        <f t="array" aca="1" ref="AN272" ca="1">INDEX(AK272:AK280,COUNT(AK272:AK280))</f>
        <v>#VALUE!</v>
      </c>
      <c r="AO272" s="288" t="str">
        <f ca="1">IFERROR(VLOOKUP(AN272,'Matriz Calificación'!$C$54:$F$78,2,FALSE),"")</f>
        <v/>
      </c>
      <c r="AP272" s="292" t="str">
        <f ca="1">IFERROR(VLOOKUP(AO272,'Matriz Calificación'!$D$54:$I$78,4,FALSE)," ")</f>
        <v xml:space="preserve"> </v>
      </c>
      <c r="AQ272" s="329" t="str">
        <f ca="1">IFERROR(VLOOKUP(AO272,'Matriz Calificación'!$D$54:$I$78,5,FALSE)," ")</f>
        <v xml:space="preserve"> </v>
      </c>
      <c r="AR272" s="66"/>
      <c r="AS272" s="167"/>
      <c r="AT272" s="167"/>
      <c r="AU272" s="167"/>
      <c r="AV272" s="66"/>
      <c r="AW272" s="167"/>
      <c r="AX272" s="169"/>
      <c r="AY272" s="169"/>
      <c r="AZ272" s="259"/>
      <c r="BA272" s="250"/>
      <c r="BB272" s="169"/>
      <c r="BC272" s="250"/>
    </row>
    <row r="273" spans="2:55" s="170" customFormat="1" ht="21" hidden="1" customHeight="1" x14ac:dyDescent="0.25">
      <c r="B273" s="264"/>
      <c r="C273" s="267"/>
      <c r="D273" s="258"/>
      <c r="E273" s="259"/>
      <c r="F273" s="255"/>
      <c r="G273" s="258"/>
      <c r="H273" s="250"/>
      <c r="I273" s="252"/>
      <c r="J273" s="254"/>
      <c r="K273" s="182"/>
      <c r="L273" s="261"/>
      <c r="M273" s="262"/>
      <c r="N273" s="261"/>
      <c r="O273" s="256"/>
      <c r="P273" s="292"/>
      <c r="Q273" s="261"/>
      <c r="R273" s="330"/>
      <c r="S273" s="330"/>
      <c r="T273" s="330"/>
      <c r="U273" s="328"/>
      <c r="V273" s="292"/>
      <c r="W273" s="149"/>
      <c r="X273" s="166"/>
      <c r="Y273" s="175" t="str">
        <f>IF(X273=Controles!$D$5,Controles!$E$5,IF(X273=Controles!$D$6,Controles!$E$6,IF(X273=Controles!$D$7,Controles!$E$7," ")))</f>
        <v xml:space="preserve"> </v>
      </c>
      <c r="Z273" s="166"/>
      <c r="AA273" s="65" t="str">
        <f>IF(Z273=Controles!$D$8,Controles!$E$8,IF(Z273=Controles!$D$9,Controles!$E$9," "))</f>
        <v xml:space="preserve"> </v>
      </c>
      <c r="AB273" s="65" t="str">
        <f t="shared" si="146"/>
        <v/>
      </c>
      <c r="AC273" s="166"/>
      <c r="AD273" s="166"/>
      <c r="AE273" s="166"/>
      <c r="AF273" s="97" t="str">
        <f>+IF(X273=Controles!$D$5,Controles!$N$5,IF(X273=Controles!$D$6,Controles!$N$6,IF(X273=Controles!$D$7,Controles!$N$7," ")))</f>
        <v xml:space="preserve"> </v>
      </c>
      <c r="AG273" s="138" t="str">
        <f>IFERROR(IF(AND(AF272=Controles!$N$5,AF273=Controles!$N$5),(AG272-(+AG272*AB273)),IF(AF273=Controles!$N$5,(R272-(+R272*AB273)),IF(AF273=Controles!$N$7,AG272,""))),"")</f>
        <v/>
      </c>
      <c r="AH273" s="138" t="str">
        <f>IFERROR(IF(AND(AF272=Controles!$N$7,AF273=Controles!$N$7),(AH272-(+AH272*AB273)),IF(AF273=Controles!$N$7,($S$272-(+$S$272*AB273)),IF(AF273=Controles!$N$5,AH272,""))),"")</f>
        <v/>
      </c>
      <c r="AI273" s="178" t="str">
        <f t="shared" ref="AI273:AI280" si="149">IFERROR(IF(AG273="","",IF(AG273&lt;=20,"20",IF(AG273&lt;=40,"40",IF(AG273&lt;=60,"60",IF(AG273&lt;=80,"80","100"))))),"")</f>
        <v/>
      </c>
      <c r="AJ273" s="178" t="str">
        <f t="shared" ref="AJ273:AJ280" si="150">IFERROR(IF(AH273="","",IF(AH273&lt;=20,"20",IF(AH273&lt;=40,"40",IF(AH273&lt;=60,"60",IF(AH273&lt;=80,"80","100"))))),"")</f>
        <v/>
      </c>
      <c r="AK273" s="179" t="str">
        <f t="shared" ref="AK273:AK280" si="151">IFERROR(VALUE((AI273&amp;""&amp;AJ273))," ")</f>
        <v xml:space="preserve"> </v>
      </c>
      <c r="AL273" s="180" t="str">
        <f>IFERROR(VLOOKUP(AK273,'Matriz Calificación'!$C$54:$F$78,2,FALSE),"")</f>
        <v/>
      </c>
      <c r="AM273" s="181" t="str">
        <f>IFERROR(VLOOKUP(AL273,'Matriz Calificación'!$D$54:$I$78,4,FALSE)," ")</f>
        <v xml:space="preserve"> </v>
      </c>
      <c r="AN273" s="289"/>
      <c r="AO273" s="289"/>
      <c r="AP273" s="292"/>
      <c r="AQ273" s="329"/>
      <c r="AR273" s="66"/>
      <c r="AS273" s="167"/>
      <c r="AT273" s="167"/>
      <c r="AU273" s="167"/>
      <c r="AV273" s="66"/>
      <c r="AW273" s="167"/>
      <c r="AX273" s="169"/>
      <c r="AY273" s="169"/>
      <c r="AZ273" s="259"/>
      <c r="BA273" s="250"/>
      <c r="BB273" s="169"/>
      <c r="BC273" s="250"/>
    </row>
    <row r="274" spans="2:55" s="170" customFormat="1" ht="21" hidden="1" customHeight="1" x14ac:dyDescent="0.25">
      <c r="B274" s="264"/>
      <c r="C274" s="267"/>
      <c r="D274" s="258"/>
      <c r="E274" s="259"/>
      <c r="F274" s="255"/>
      <c r="G274" s="258"/>
      <c r="H274" s="250"/>
      <c r="I274" s="252"/>
      <c r="J274" s="254"/>
      <c r="K274" s="182"/>
      <c r="L274" s="261"/>
      <c r="M274" s="262"/>
      <c r="N274" s="261"/>
      <c r="O274" s="256"/>
      <c r="P274" s="292"/>
      <c r="Q274" s="261"/>
      <c r="R274" s="330"/>
      <c r="S274" s="330"/>
      <c r="T274" s="330"/>
      <c r="U274" s="328"/>
      <c r="V274" s="292"/>
      <c r="W274" s="149"/>
      <c r="X274" s="166"/>
      <c r="Y274" s="175" t="str">
        <f>IF(X274=Controles!$D$5,Controles!$E$5,IF(X274=Controles!$D$6,Controles!$E$6,IF(X274=Controles!$D$7,Controles!$E$7," ")))</f>
        <v xml:space="preserve"> </v>
      </c>
      <c r="Z274" s="166"/>
      <c r="AA274" s="65" t="str">
        <f>IF(Z274=Controles!$D$8,Controles!$E$8,IF(Z274=Controles!$D$9,Controles!$E$9," "))</f>
        <v xml:space="preserve"> </v>
      </c>
      <c r="AB274" s="65" t="str">
        <f t="shared" si="146"/>
        <v/>
      </c>
      <c r="AC274" s="166"/>
      <c r="AD274" s="166"/>
      <c r="AE274" s="166"/>
      <c r="AF274" s="97" t="str">
        <f>+IF(X274=Controles!$D$5,Controles!$N$5,IF(X274=Controles!$D$6,Controles!$N$6,IF(X274=Controles!$D$7,Controles!$N$7," ")))</f>
        <v xml:space="preserve"> </v>
      </c>
      <c r="AG274" s="138" t="str">
        <f>IFERROR(IF(AND(AF273=Controles!$N$5,AF274=Controles!$N$5),(AG273-(+AG273*AB274)),IF(AND(AF273=Controles!$N$7,AF274=Controles!$N$5),(AG272-(+AG272*AB274)),IF(AF274=Controles!$N$7,AG273,""))),"")</f>
        <v/>
      </c>
      <c r="AH274" s="138" t="str">
        <f>IFERROR(IF(AND(AF273=Controles!$N$7,AF274=Controles!$N$7),(AH273-(+AH273*AB274)),IF(AND(AF273=Controles!$N$5,AF274=Controles!$N$7),(AH272-(+AH272*AB274)),IF(AF274=Controles!$N$5,AH273,""))),"")</f>
        <v/>
      </c>
      <c r="AI274" s="178" t="str">
        <f t="shared" si="149"/>
        <v/>
      </c>
      <c r="AJ274" s="178" t="str">
        <f t="shared" si="150"/>
        <v/>
      </c>
      <c r="AK274" s="179" t="str">
        <f t="shared" si="151"/>
        <v xml:space="preserve"> </v>
      </c>
      <c r="AL274" s="180" t="str">
        <f>IFERROR(VLOOKUP(AK274,'Matriz Calificación'!$C$54:$F$78,2,FALSE),"")</f>
        <v/>
      </c>
      <c r="AM274" s="181" t="str">
        <f>IFERROR(VLOOKUP(AL274,'Matriz Calificación'!$D$54:$I$78,4,FALSE)," ")</f>
        <v xml:space="preserve"> </v>
      </c>
      <c r="AN274" s="289"/>
      <c r="AO274" s="289"/>
      <c r="AP274" s="292"/>
      <c r="AQ274" s="329"/>
      <c r="AR274" s="66"/>
      <c r="AS274" s="167"/>
      <c r="AT274" s="167"/>
      <c r="AU274" s="167"/>
      <c r="AV274" s="66"/>
      <c r="AW274" s="167"/>
      <c r="AX274" s="169"/>
      <c r="AY274" s="169"/>
      <c r="AZ274" s="259"/>
      <c r="BA274" s="250"/>
      <c r="BB274" s="169"/>
      <c r="BC274" s="250"/>
    </row>
    <row r="275" spans="2:55" s="170" customFormat="1" ht="21" hidden="1" customHeight="1" x14ac:dyDescent="0.25">
      <c r="B275" s="264"/>
      <c r="C275" s="267"/>
      <c r="D275" s="258"/>
      <c r="E275" s="259"/>
      <c r="F275" s="255"/>
      <c r="G275" s="258"/>
      <c r="H275" s="250"/>
      <c r="I275" s="252"/>
      <c r="J275" s="254"/>
      <c r="K275" s="182"/>
      <c r="L275" s="261"/>
      <c r="M275" s="262"/>
      <c r="N275" s="261"/>
      <c r="O275" s="256"/>
      <c r="P275" s="292"/>
      <c r="Q275" s="261"/>
      <c r="R275" s="330"/>
      <c r="S275" s="330"/>
      <c r="T275" s="330"/>
      <c r="U275" s="328"/>
      <c r="V275" s="292"/>
      <c r="W275" s="149"/>
      <c r="X275" s="166"/>
      <c r="Y275" s="175" t="str">
        <f>IF(X275=Controles!$D$5,Controles!$E$5,IF(X275=Controles!$D$6,Controles!$E$6,IF(X275=Controles!$D$7,Controles!$E$7," ")))</f>
        <v xml:space="preserve"> </v>
      </c>
      <c r="Z275" s="166"/>
      <c r="AA275" s="65" t="str">
        <f>IF(Z275=Controles!$D$8,Controles!$E$8,IF(Z275=Controles!$D$9,Controles!$E$9," "))</f>
        <v xml:space="preserve"> </v>
      </c>
      <c r="AB275" s="65" t="str">
        <f t="shared" si="146"/>
        <v/>
      </c>
      <c r="AC275" s="166"/>
      <c r="AD275" s="166"/>
      <c r="AE275" s="166"/>
      <c r="AF275" s="97" t="str">
        <f>+IF(X275=Controles!$D$5,Controles!$N$5,IF(X275=Controles!$D$6,Controles!$N$6,IF(X275=Controles!$D$7,Controles!$N$7," ")))</f>
        <v xml:space="preserve"> </v>
      </c>
      <c r="AG275" s="138" t="str">
        <f>IFERROR(IF(AND(AF274=Controles!$N$5,AF275=Controles!$N$5),(AG274-(+AG274*AB275)),IF(AND(AF274=Controles!$N$7,AF275=Controles!$N$5),(AG273-(+AG273*AB275)),IF(AF275=Controles!$N$7,AG274,""))),"")</f>
        <v/>
      </c>
      <c r="AH275" s="138" t="str">
        <f>IFERROR(IF(AND(AF274=Controles!$N$7,AF275=Controles!$N$7),(AH274-(+AH274*AB275)),IF(AND(AF274=Controles!$N$5,AF275=Controles!$N$7),(AH273-(+AH273*AB275)),IF(AF275=Controles!$N$5,AH274,""))),"")</f>
        <v/>
      </c>
      <c r="AI275" s="178" t="str">
        <f t="shared" si="149"/>
        <v/>
      </c>
      <c r="AJ275" s="178" t="str">
        <f t="shared" si="150"/>
        <v/>
      </c>
      <c r="AK275" s="179" t="str">
        <f t="shared" si="151"/>
        <v xml:space="preserve"> </v>
      </c>
      <c r="AL275" s="180" t="str">
        <f>IFERROR(VLOOKUP(AK275,'Matriz Calificación'!$C$54:$F$78,2,FALSE),"")</f>
        <v/>
      </c>
      <c r="AM275" s="181" t="str">
        <f>IFERROR(VLOOKUP(AL275,'Matriz Calificación'!$D$54:$I$78,4,FALSE)," ")</f>
        <v xml:space="preserve"> </v>
      </c>
      <c r="AN275" s="289"/>
      <c r="AO275" s="289"/>
      <c r="AP275" s="292"/>
      <c r="AQ275" s="329"/>
      <c r="AR275" s="66"/>
      <c r="AS275" s="167"/>
      <c r="AT275" s="167"/>
      <c r="AU275" s="167"/>
      <c r="AV275" s="66"/>
      <c r="AW275" s="167"/>
      <c r="AX275" s="169"/>
      <c r="AY275" s="169"/>
      <c r="AZ275" s="259"/>
      <c r="BA275" s="250"/>
      <c r="BB275" s="169"/>
      <c r="BC275" s="250"/>
    </row>
    <row r="276" spans="2:55" s="170" customFormat="1" ht="21" hidden="1" customHeight="1" x14ac:dyDescent="0.25">
      <c r="B276" s="264"/>
      <c r="C276" s="267"/>
      <c r="D276" s="258"/>
      <c r="E276" s="259"/>
      <c r="F276" s="255"/>
      <c r="G276" s="258"/>
      <c r="H276" s="250"/>
      <c r="I276" s="252"/>
      <c r="J276" s="254"/>
      <c r="K276" s="182"/>
      <c r="L276" s="261"/>
      <c r="M276" s="262"/>
      <c r="N276" s="261"/>
      <c r="O276" s="256"/>
      <c r="P276" s="292"/>
      <c r="Q276" s="261"/>
      <c r="R276" s="330"/>
      <c r="S276" s="330"/>
      <c r="T276" s="330"/>
      <c r="U276" s="328"/>
      <c r="V276" s="292"/>
      <c r="W276" s="149"/>
      <c r="X276" s="166"/>
      <c r="Y276" s="175" t="str">
        <f>IF(X276=Controles!$D$5,Controles!$E$5,IF(X276=Controles!$D$6,Controles!$E$6,IF(X276=Controles!$D$7,Controles!$E$7," ")))</f>
        <v xml:space="preserve"> </v>
      </c>
      <c r="Z276" s="166"/>
      <c r="AA276" s="65" t="str">
        <f>IF(Z276=Controles!$D$8,Controles!$E$8,IF(Z276=Controles!$D$9,Controles!$E$9," "))</f>
        <v xml:space="preserve"> </v>
      </c>
      <c r="AB276" s="65" t="str">
        <f t="shared" si="146"/>
        <v/>
      </c>
      <c r="AC276" s="166"/>
      <c r="AD276" s="166"/>
      <c r="AE276" s="166"/>
      <c r="AF276" s="97" t="str">
        <f>+IF(X276=Controles!$D$5,Controles!$N$5,IF(X276=Controles!$D$6,Controles!$N$6,IF(X276=Controles!$D$7,Controles!$N$7," ")))</f>
        <v xml:space="preserve"> </v>
      </c>
      <c r="AG276" s="138" t="str">
        <f>IFERROR(IF(AND(AF275=Controles!$N$5,AF276=Controles!$N$5),(AG275-(+AG275*AB276)),IF(AND(AF275=Controles!$N$7,AF276=Controles!$N$5),(AG274-(+AG274*AB276)),IF(AF276=Controles!$N$7,AG275,""))),"")</f>
        <v/>
      </c>
      <c r="AH276" s="138" t="str">
        <f>IFERROR(IF(AND(AF275=Controles!$N$7,AF276=Controles!$N$7),(AH275-(+AH275*AB276)),IF(AND(AF275=Controles!$N$5,AF276=Controles!$N$7),(AH274-(+AH274*AB276)),IF(AF276=Controles!$N$5,AH275,""))),"")</f>
        <v/>
      </c>
      <c r="AI276" s="178" t="str">
        <f t="shared" si="149"/>
        <v/>
      </c>
      <c r="AJ276" s="178" t="str">
        <f t="shared" si="150"/>
        <v/>
      </c>
      <c r="AK276" s="179" t="str">
        <f t="shared" si="151"/>
        <v xml:space="preserve"> </v>
      </c>
      <c r="AL276" s="180" t="str">
        <f>IFERROR(VLOOKUP(AK276,'Matriz Calificación'!$C$54:$F$78,2,FALSE),"")</f>
        <v/>
      </c>
      <c r="AM276" s="181" t="str">
        <f>IFERROR(VLOOKUP(AL276,'Matriz Calificación'!$D$54:$I$78,4,FALSE)," ")</f>
        <v xml:space="preserve"> </v>
      </c>
      <c r="AN276" s="289"/>
      <c r="AO276" s="289"/>
      <c r="AP276" s="292"/>
      <c r="AQ276" s="329"/>
      <c r="AR276" s="66"/>
      <c r="AS276" s="167"/>
      <c r="AT276" s="167"/>
      <c r="AU276" s="167"/>
      <c r="AV276" s="66"/>
      <c r="AW276" s="167"/>
      <c r="AX276" s="169"/>
      <c r="AY276" s="169"/>
      <c r="AZ276" s="259"/>
      <c r="BA276" s="250"/>
      <c r="BB276" s="169"/>
      <c r="BC276" s="250"/>
    </row>
    <row r="277" spans="2:55" s="170" customFormat="1" ht="21" hidden="1" customHeight="1" x14ac:dyDescent="0.25">
      <c r="B277" s="264"/>
      <c r="C277" s="267"/>
      <c r="D277" s="258"/>
      <c r="E277" s="259"/>
      <c r="F277" s="255"/>
      <c r="G277" s="258"/>
      <c r="H277" s="250"/>
      <c r="I277" s="252"/>
      <c r="J277" s="254"/>
      <c r="K277" s="182"/>
      <c r="L277" s="261"/>
      <c r="M277" s="262"/>
      <c r="N277" s="261"/>
      <c r="O277" s="256"/>
      <c r="P277" s="292"/>
      <c r="Q277" s="261"/>
      <c r="R277" s="330"/>
      <c r="S277" s="330"/>
      <c r="T277" s="330"/>
      <c r="U277" s="328"/>
      <c r="V277" s="292"/>
      <c r="W277" s="149"/>
      <c r="X277" s="166"/>
      <c r="Y277" s="175" t="str">
        <f>IF(X277=Controles!$D$5,Controles!$E$5,IF(X277=Controles!$D$6,Controles!$E$6,IF(X277=Controles!$D$7,Controles!$E$7," ")))</f>
        <v xml:space="preserve"> </v>
      </c>
      <c r="Z277" s="166"/>
      <c r="AA277" s="65" t="str">
        <f>IF(Z277=Controles!$D$8,Controles!$E$8,IF(Z277=Controles!$D$9,Controles!$E$9," "))</f>
        <v xml:space="preserve"> </v>
      </c>
      <c r="AB277" s="65" t="str">
        <f t="shared" si="146"/>
        <v/>
      </c>
      <c r="AC277" s="166"/>
      <c r="AD277" s="166"/>
      <c r="AE277" s="166"/>
      <c r="AF277" s="97" t="str">
        <f>+IF(X277=Controles!$D$5,Controles!$N$5,IF(X277=Controles!$D$6,Controles!$N$6,IF(X277=Controles!$D$7,Controles!$N$7," ")))</f>
        <v xml:space="preserve"> </v>
      </c>
      <c r="AG277" s="138" t="str">
        <f>IFERROR(IF(AND(AF276=Controles!$N$5,AF277=Controles!$N$5),(AG276-(+AG276*AB277)),IF(AND(AF276=Controles!$N$7,AF277=Controles!$N$5),(AG275-(+AG275*AB277)),IF(AF277=Controles!$N$7,AG276,""))),"")</f>
        <v/>
      </c>
      <c r="AH277" s="138" t="str">
        <f>IFERROR(IF(AND(AF276=Controles!$N$7,AF277=Controles!$N$7),(AH276-(+AH276*AB277)),IF(AND(AF276=Controles!$N$5,AF277=Controles!$N$7),(AH275-(+AH275*AB277)),IF(AF277=Controles!$N$5,AH276,""))),"")</f>
        <v/>
      </c>
      <c r="AI277" s="178" t="str">
        <f t="shared" si="149"/>
        <v/>
      </c>
      <c r="AJ277" s="178" t="str">
        <f t="shared" si="150"/>
        <v/>
      </c>
      <c r="AK277" s="179" t="str">
        <f t="shared" si="151"/>
        <v xml:space="preserve"> </v>
      </c>
      <c r="AL277" s="180" t="str">
        <f>IFERROR(VLOOKUP(AK277,'Matriz Calificación'!$C$54:$F$78,2,FALSE),"")</f>
        <v/>
      </c>
      <c r="AM277" s="181" t="str">
        <f>IFERROR(VLOOKUP(AL277,'Matriz Calificación'!$D$54:$I$78,4,FALSE)," ")</f>
        <v xml:space="preserve"> </v>
      </c>
      <c r="AN277" s="289"/>
      <c r="AO277" s="289"/>
      <c r="AP277" s="292"/>
      <c r="AQ277" s="329"/>
      <c r="AR277" s="66"/>
      <c r="AS277" s="167"/>
      <c r="AT277" s="167"/>
      <c r="AU277" s="167"/>
      <c r="AV277" s="66"/>
      <c r="AW277" s="167"/>
      <c r="AX277" s="169"/>
      <c r="AY277" s="169"/>
      <c r="AZ277" s="259"/>
      <c r="BA277" s="250"/>
      <c r="BB277" s="169"/>
      <c r="BC277" s="250"/>
    </row>
    <row r="278" spans="2:55" s="170" customFormat="1" ht="21" hidden="1" customHeight="1" x14ac:dyDescent="0.25">
      <c r="B278" s="264"/>
      <c r="C278" s="267"/>
      <c r="D278" s="258"/>
      <c r="E278" s="259"/>
      <c r="F278" s="255"/>
      <c r="G278" s="258"/>
      <c r="H278" s="250"/>
      <c r="I278" s="252"/>
      <c r="J278" s="254"/>
      <c r="K278" s="182"/>
      <c r="L278" s="261"/>
      <c r="M278" s="262"/>
      <c r="N278" s="261"/>
      <c r="O278" s="256"/>
      <c r="P278" s="292"/>
      <c r="Q278" s="261"/>
      <c r="R278" s="330"/>
      <c r="S278" s="330"/>
      <c r="T278" s="330"/>
      <c r="U278" s="328"/>
      <c r="V278" s="292"/>
      <c r="W278" s="149"/>
      <c r="X278" s="166"/>
      <c r="Y278" s="175" t="str">
        <f>IF(X278=Controles!$D$5,Controles!$E$5,IF(X278=Controles!$D$6,Controles!$E$6,IF(X278=Controles!$D$7,Controles!$E$7," ")))</f>
        <v xml:space="preserve"> </v>
      </c>
      <c r="Z278" s="166"/>
      <c r="AA278" s="65" t="str">
        <f>IF(Z278=Controles!$D$8,Controles!$E$8,IF(Z278=Controles!$D$9,Controles!$E$9," "))</f>
        <v xml:space="preserve"> </v>
      </c>
      <c r="AB278" s="65" t="str">
        <f t="shared" si="146"/>
        <v/>
      </c>
      <c r="AC278" s="166"/>
      <c r="AD278" s="166"/>
      <c r="AE278" s="166"/>
      <c r="AF278" s="97" t="str">
        <f>+IF(X278=Controles!$D$5,Controles!$N$5,IF(X278=Controles!$D$6,Controles!$N$6,IF(X278=Controles!$D$7,Controles!$N$7," ")))</f>
        <v xml:space="preserve"> </v>
      </c>
      <c r="AG278" s="138" t="str">
        <f>IFERROR(IF(AND(AF277=Controles!$N$5,AF278=Controles!$N$5),(AG277-(+AG277*AB278)),IF(AND(AF277=Controles!$N$7,AF278=Controles!$N$5),(AG276-(+AG276*AB278)),IF(AF278=Controles!$N$7,AG277,""))),"")</f>
        <v/>
      </c>
      <c r="AH278" s="138" t="str">
        <f>IFERROR(IF(AND(AF277=Controles!$N$7,AF278=Controles!$N$7),(AH277-(+AH277*AB278)),IF(AND(AF277=Controles!$N$5,AF278=Controles!$N$7),(AH276-(+AH276*AB278)),IF(AF278=Controles!$N$5,AH277,""))),"")</f>
        <v/>
      </c>
      <c r="AI278" s="178" t="str">
        <f t="shared" si="149"/>
        <v/>
      </c>
      <c r="AJ278" s="178" t="str">
        <f t="shared" si="150"/>
        <v/>
      </c>
      <c r="AK278" s="179" t="str">
        <f t="shared" si="151"/>
        <v xml:space="preserve"> </v>
      </c>
      <c r="AL278" s="180" t="str">
        <f>IFERROR(VLOOKUP(AK278,'Matriz Calificación'!$C$54:$F$78,2,FALSE),"")</f>
        <v/>
      </c>
      <c r="AM278" s="181" t="str">
        <f>IFERROR(VLOOKUP(AL278,'Matriz Calificación'!$D$54:$I$78,4,FALSE)," ")</f>
        <v xml:space="preserve"> </v>
      </c>
      <c r="AN278" s="289"/>
      <c r="AO278" s="289"/>
      <c r="AP278" s="292"/>
      <c r="AQ278" s="329"/>
      <c r="AR278" s="66"/>
      <c r="AS278" s="165"/>
      <c r="AT278" s="168"/>
      <c r="AU278" s="168"/>
      <c r="AV278" s="66"/>
      <c r="AW278" s="167"/>
      <c r="AX278" s="169"/>
      <c r="AY278" s="169"/>
      <c r="AZ278" s="259"/>
      <c r="BA278" s="250"/>
      <c r="BB278" s="169"/>
      <c r="BC278" s="250"/>
    </row>
    <row r="279" spans="2:55" s="170" customFormat="1" ht="21" hidden="1" customHeight="1" x14ac:dyDescent="0.25">
      <c r="B279" s="264"/>
      <c r="C279" s="267"/>
      <c r="D279" s="258"/>
      <c r="E279" s="259"/>
      <c r="F279" s="255"/>
      <c r="G279" s="258"/>
      <c r="H279" s="250"/>
      <c r="I279" s="252"/>
      <c r="J279" s="254"/>
      <c r="K279" s="182"/>
      <c r="L279" s="261"/>
      <c r="M279" s="262"/>
      <c r="N279" s="261"/>
      <c r="O279" s="256"/>
      <c r="P279" s="292"/>
      <c r="Q279" s="261"/>
      <c r="R279" s="330"/>
      <c r="S279" s="330"/>
      <c r="T279" s="330"/>
      <c r="U279" s="328"/>
      <c r="V279" s="292"/>
      <c r="W279" s="149"/>
      <c r="X279" s="166"/>
      <c r="Y279" s="175" t="str">
        <f>IF(X279=Controles!$D$5,Controles!$E$5,IF(X279=Controles!$D$6,Controles!$E$6,IF(X279=Controles!$D$7,Controles!$E$7," ")))</f>
        <v xml:space="preserve"> </v>
      </c>
      <c r="Z279" s="166"/>
      <c r="AA279" s="65" t="str">
        <f>IF(Z279=Controles!$D$8,Controles!$E$8,IF(Z279=Controles!$D$9,Controles!$E$9," "))</f>
        <v xml:space="preserve"> </v>
      </c>
      <c r="AB279" s="65" t="str">
        <f t="shared" si="146"/>
        <v/>
      </c>
      <c r="AC279" s="166"/>
      <c r="AD279" s="166"/>
      <c r="AE279" s="166"/>
      <c r="AF279" s="97" t="str">
        <f>+IF(X279=Controles!$D$5,Controles!$N$5,IF(X279=Controles!$D$6,Controles!$N$6,IF(X279=Controles!$D$7,Controles!$N$7," ")))</f>
        <v xml:space="preserve"> </v>
      </c>
      <c r="AG279" s="138" t="str">
        <f>IFERROR(IF(AND(AF278=Controles!$N$5,AF279=Controles!$N$5),(AG278-(+AG278*AB279)),IF(AND(AF278=Controles!$N$7,AF279=Controles!$N$5),(AG277-(+AG277*AB279)),IF(AF279=Controles!$N$7,AG278,""))),"")</f>
        <v/>
      </c>
      <c r="AH279" s="138" t="str">
        <f>IFERROR(IF(AND(AF278=Controles!$N$7,AF279=Controles!$N$7),(AH278-(+AH278*AB279)),IF(AND(AF278=Controles!$N$5,AF279=Controles!$N$7),(AH277-(+AH277*AB279)),IF(AF279=Controles!$N$5,AH278,""))),"")</f>
        <v/>
      </c>
      <c r="AI279" s="178" t="str">
        <f t="shared" si="149"/>
        <v/>
      </c>
      <c r="AJ279" s="178" t="str">
        <f t="shared" si="150"/>
        <v/>
      </c>
      <c r="AK279" s="179" t="str">
        <f t="shared" si="151"/>
        <v xml:space="preserve"> </v>
      </c>
      <c r="AL279" s="180" t="str">
        <f>IFERROR(VLOOKUP(AK279,'Matriz Calificación'!$C$54:$F$78,2,FALSE),"")</f>
        <v/>
      </c>
      <c r="AM279" s="181" t="str">
        <f>IFERROR(VLOOKUP(AL279,'Matriz Calificación'!$D$54:$I$78,4,FALSE)," ")</f>
        <v xml:space="preserve"> </v>
      </c>
      <c r="AN279" s="289"/>
      <c r="AO279" s="289"/>
      <c r="AP279" s="292"/>
      <c r="AQ279" s="329"/>
      <c r="AR279" s="66"/>
      <c r="AS279" s="165"/>
      <c r="AT279" s="168"/>
      <c r="AU279" s="168"/>
      <c r="AV279" s="66"/>
      <c r="AW279" s="167"/>
      <c r="AX279" s="169"/>
      <c r="AY279" s="169"/>
      <c r="AZ279" s="259"/>
      <c r="BA279" s="250"/>
      <c r="BB279" s="169"/>
      <c r="BC279" s="250"/>
    </row>
    <row r="280" spans="2:55" s="170" customFormat="1" ht="21" hidden="1" customHeight="1" x14ac:dyDescent="0.25">
      <c r="B280" s="265"/>
      <c r="C280" s="268"/>
      <c r="D280" s="258"/>
      <c r="E280" s="259"/>
      <c r="F280" s="255"/>
      <c r="G280" s="258"/>
      <c r="H280" s="250"/>
      <c r="I280" s="253"/>
      <c r="J280" s="254"/>
      <c r="K280" s="182"/>
      <c r="L280" s="261"/>
      <c r="M280" s="262"/>
      <c r="N280" s="261"/>
      <c r="O280" s="257"/>
      <c r="P280" s="292"/>
      <c r="Q280" s="261"/>
      <c r="R280" s="330"/>
      <c r="S280" s="330"/>
      <c r="T280" s="330"/>
      <c r="U280" s="328"/>
      <c r="V280" s="292"/>
      <c r="W280" s="149"/>
      <c r="X280" s="166"/>
      <c r="Y280" s="175" t="str">
        <f>IF(X280=Controles!$D$5,Controles!$E$5,IF(X280=Controles!$D$6,Controles!$E$6,IF(X280=Controles!$D$7,Controles!$E$7," ")))</f>
        <v xml:space="preserve"> </v>
      </c>
      <c r="Z280" s="166"/>
      <c r="AA280" s="65" t="str">
        <f>IF(Z280=Controles!$D$8,Controles!$E$8,IF(Z280=Controles!$D$9,Controles!$E$9," "))</f>
        <v xml:space="preserve"> </v>
      </c>
      <c r="AB280" s="65" t="str">
        <f t="shared" si="146"/>
        <v/>
      </c>
      <c r="AC280" s="166"/>
      <c r="AD280" s="166"/>
      <c r="AE280" s="166"/>
      <c r="AF280" s="97" t="str">
        <f>+IF(X280=Controles!$D$5,Controles!$N$5,IF(X280=Controles!$D$6,Controles!$N$6,IF(X280=Controles!$D$7,Controles!$N$7," ")))</f>
        <v xml:space="preserve"> </v>
      </c>
      <c r="AG280" s="138" t="str">
        <f>IFERROR(IF(AND(AF279=Controles!$N$5,AF280=Controles!$N$5),(AG279-(+AG279*AB280)),IF(AND(AF279=Controles!$N$7,AF280=Controles!$N$5),(AG278-(+AG278*AB280)),IF(AF280=Controles!$N$7,AG279,""))),"")</f>
        <v/>
      </c>
      <c r="AH280" s="138" t="str">
        <f>IFERROR(IF(AND(AF279=Controles!$N$7,AF280=Controles!$N$7),(AH279-(+AH279*AB280)),IF(AND(AF279=Controles!$N$5,AF280=Controles!$N$7),(AH278-(+AH278*AB280)),IF(AF280=Controles!$N$5,AH279,""))),"")</f>
        <v/>
      </c>
      <c r="AI280" s="178" t="str">
        <f t="shared" si="149"/>
        <v/>
      </c>
      <c r="AJ280" s="178" t="str">
        <f t="shared" si="150"/>
        <v/>
      </c>
      <c r="AK280" s="179" t="str">
        <f t="shared" si="151"/>
        <v xml:space="preserve"> </v>
      </c>
      <c r="AL280" s="180" t="str">
        <f>IFERROR(VLOOKUP(AK280,'Matriz Calificación'!$C$54:$F$78,2,FALSE),"")</f>
        <v/>
      </c>
      <c r="AM280" s="181" t="str">
        <f>IFERROR(VLOOKUP(AL280,'Matriz Calificación'!$D$54:$I$78,4,FALSE)," ")</f>
        <v xml:space="preserve"> </v>
      </c>
      <c r="AN280" s="290"/>
      <c r="AO280" s="290"/>
      <c r="AP280" s="292"/>
      <c r="AQ280" s="329"/>
      <c r="AR280" s="66"/>
      <c r="AS280" s="165"/>
      <c r="AT280" s="67"/>
      <c r="AU280" s="67"/>
      <c r="AV280" s="66"/>
      <c r="AW280" s="167"/>
      <c r="AX280" s="169"/>
      <c r="AY280" s="169"/>
      <c r="AZ280" s="259"/>
      <c r="BA280" s="250"/>
      <c r="BB280" s="169"/>
      <c r="BC280" s="250"/>
    </row>
    <row r="281" spans="2:55" s="170" customFormat="1" ht="21" hidden="1" customHeight="1" x14ac:dyDescent="0.25">
      <c r="B281" s="263"/>
      <c r="C281" s="266" t="str">
        <f>+IFERROR(VLOOKUP(B281,INF!$A$2:$B$90,2,FALSE)," ")</f>
        <v xml:space="preserve"> </v>
      </c>
      <c r="D281" s="258"/>
      <c r="E281" s="259"/>
      <c r="F281" s="260"/>
      <c r="G281" s="258"/>
      <c r="H281" s="250"/>
      <c r="I281" s="251"/>
      <c r="J281" s="254" t="str">
        <f t="shared" ref="J281" si="152">IF(G281&lt;&gt;"",CONCATENATE("Posibilidad de ",G281," por"," ",H281," debido a"," ",I281),"")</f>
        <v/>
      </c>
      <c r="K281" s="182"/>
      <c r="L281" s="261"/>
      <c r="M281" s="262"/>
      <c r="N281" s="261"/>
      <c r="O281" s="256"/>
      <c r="P281" s="292" t="str">
        <f>IF(O281="","",IF(O281&lt;=2,Probabilidad!$B$8,IF(O281&lt;=11.999,Probabilidad!$B$7,IF(O281&lt;=48,Probabilidad!$B$6,IF(O281&lt;=239.999,Probabilidad!$B$5,IF(O281&gt;=240,Probabilidad!$B$4,""))))))</f>
        <v/>
      </c>
      <c r="Q281" s="261"/>
      <c r="R281" s="330" t="str">
        <f>IFERROR(VLOOKUP(P281,Probabilidad!$B$4:$C$8,2,FALSE),"")</f>
        <v/>
      </c>
      <c r="S281" s="330" t="str">
        <f>IFERROR(VLOOKUP(Q281,Impacto!$B$4:$C$16,2,FALSE),"")</f>
        <v/>
      </c>
      <c r="T281" s="330" t="str">
        <f t="shared" ref="T281" si="153">IFERROR(VALUE((R281&amp;""&amp;S281))," ")</f>
        <v xml:space="preserve"> </v>
      </c>
      <c r="U281" s="328" t="str">
        <f>IFERROR(VLOOKUP(T281,'Matriz Calificación'!$C$54:$D$78,2,FALSE)," ")</f>
        <v xml:space="preserve"> </v>
      </c>
      <c r="V281" s="292" t="str">
        <f>IFERROR(VLOOKUP(T281,'Matriz Calificación'!$C$54:$F$78,3,FALSE)," ")</f>
        <v xml:space="preserve"> </v>
      </c>
      <c r="W281" s="149"/>
      <c r="X281" s="166"/>
      <c r="Y281" s="175" t="str">
        <f>IF(X281=Controles!$D$5,Controles!$E$5,IF(X281=Controles!$D$6,Controles!$E$6,IF(X281=Controles!$D$7,Controles!$E$7," ")))</f>
        <v xml:space="preserve"> </v>
      </c>
      <c r="Z281" s="166"/>
      <c r="AA281" s="65" t="str">
        <f>IF(Z281=Controles!$D$8,Controles!$E$8,IF(Z281=Controles!$D$9,Controles!$E$9," "))</f>
        <v xml:space="preserve"> </v>
      </c>
      <c r="AB281" s="65" t="str">
        <f t="shared" si="146"/>
        <v/>
      </c>
      <c r="AC281" s="166"/>
      <c r="AD281" s="166"/>
      <c r="AE281" s="166"/>
      <c r="AF281" s="97" t="str">
        <f>+IF(X281=Controles!$D$5,Controles!$N$5,IF(X281=Controles!$D$6,Controles!$N$6,IF(X281=Controles!$D$7,Controles!$N$7," ")))</f>
        <v xml:space="preserve"> </v>
      </c>
      <c r="AG281" s="138" t="str">
        <f>IFERROR(IF(AF281=Controles!$N$5,(($R$281-($R$281*AB281))),IF(AF281=Controles!$N$7,$R$281,""))," ")</f>
        <v/>
      </c>
      <c r="AH281" s="138" t="str">
        <f>IFERROR(IF(AF281=Controles!$N$7,(($S$281-($S$281*AB281))),IF(AF281=Controles!$N$5,$S$281,""))," ")</f>
        <v/>
      </c>
      <c r="AI281" s="178" t="str">
        <f>IFERROR(IF(AG281="","",IF(AG281&lt;=20,"20",IF(AG281&lt;=40,"40",IF(AG281&lt;=60,"60",IF(AG281&lt;=80,"80","100"))))),"")</f>
        <v/>
      </c>
      <c r="AJ281" s="178" t="str">
        <f>IFERROR(IF(AH281="","",IF(AH281&lt;=20,"20",IF(AH281&lt;=40,"40",IF(AH281&lt;=60,"60",IF(AH281&lt;=80,"80","100"))))),"")</f>
        <v/>
      </c>
      <c r="AK281" s="179" t="str">
        <f>IFERROR(VALUE((AI281&amp;""&amp;AJ281))," ")</f>
        <v xml:space="preserve"> </v>
      </c>
      <c r="AL281" s="180" t="str">
        <f>IFERROR(VLOOKUP(AK281,'Matriz Calificación'!$C$54:$F$78,2,FALSE),"")</f>
        <v/>
      </c>
      <c r="AM281" s="181" t="str">
        <f>IFERROR(VLOOKUP(AL281,'Matriz Calificación'!$D$54:$I$78,4,FALSE)," ")</f>
        <v xml:space="preserve"> </v>
      </c>
      <c r="AN281" s="288" t="e" cm="1" vm="1">
        <f t="array" aca="1" ref="AN281" ca="1">INDEX(AK281:AK289,COUNT(AK281:AK289))</f>
        <v>#VALUE!</v>
      </c>
      <c r="AO281" s="288" t="str">
        <f ca="1">IFERROR(VLOOKUP(AN281,'Matriz Calificación'!$C$54:$F$78,2,FALSE),"")</f>
        <v/>
      </c>
      <c r="AP281" s="292" t="str">
        <f ca="1">IFERROR(VLOOKUP(AO281,'Matriz Calificación'!$D$54:$I$78,4,FALSE)," ")</f>
        <v xml:space="preserve"> </v>
      </c>
      <c r="AQ281" s="329" t="str">
        <f ca="1">IFERROR(VLOOKUP(AO281,'Matriz Calificación'!$D$54:$I$78,5,FALSE)," ")</f>
        <v xml:space="preserve"> </v>
      </c>
      <c r="AR281" s="66"/>
      <c r="AS281" s="167"/>
      <c r="AT281" s="167"/>
      <c r="AU281" s="167"/>
      <c r="AV281" s="66"/>
      <c r="AW281" s="167"/>
      <c r="AX281" s="169"/>
      <c r="AY281" s="169"/>
      <c r="AZ281" s="259"/>
      <c r="BA281" s="250"/>
      <c r="BB281" s="169"/>
      <c r="BC281" s="250"/>
    </row>
    <row r="282" spans="2:55" s="170" customFormat="1" ht="21" hidden="1" customHeight="1" x14ac:dyDescent="0.25">
      <c r="B282" s="264"/>
      <c r="C282" s="267"/>
      <c r="D282" s="258"/>
      <c r="E282" s="259"/>
      <c r="F282" s="255"/>
      <c r="G282" s="258"/>
      <c r="H282" s="250"/>
      <c r="I282" s="252"/>
      <c r="J282" s="254"/>
      <c r="K282" s="182"/>
      <c r="L282" s="261"/>
      <c r="M282" s="262"/>
      <c r="N282" s="261"/>
      <c r="O282" s="256"/>
      <c r="P282" s="292"/>
      <c r="Q282" s="261"/>
      <c r="R282" s="330"/>
      <c r="S282" s="330"/>
      <c r="T282" s="330"/>
      <c r="U282" s="328"/>
      <c r="V282" s="292"/>
      <c r="W282" s="149"/>
      <c r="X282" s="166"/>
      <c r="Y282" s="175" t="str">
        <f>IF(X282=Controles!$D$5,Controles!$E$5,IF(X282=Controles!$D$6,Controles!$E$6,IF(X282=Controles!$D$7,Controles!$E$7," ")))</f>
        <v xml:space="preserve"> </v>
      </c>
      <c r="Z282" s="166"/>
      <c r="AA282" s="65" t="str">
        <f>IF(Z282=Controles!$D$8,Controles!$E$8,IF(Z282=Controles!$D$9,Controles!$E$9," "))</f>
        <v xml:space="preserve"> </v>
      </c>
      <c r="AB282" s="65" t="str">
        <f t="shared" si="146"/>
        <v/>
      </c>
      <c r="AC282" s="166"/>
      <c r="AD282" s="166"/>
      <c r="AE282" s="166"/>
      <c r="AF282" s="97" t="str">
        <f>+IF(X282=Controles!$D$5,Controles!$N$5,IF(X282=Controles!$D$6,Controles!$N$6,IF(X282=Controles!$D$7,Controles!$N$7," ")))</f>
        <v xml:space="preserve"> </v>
      </c>
      <c r="AG282" s="138" t="str">
        <f>IFERROR(IF(AND(AF281=Controles!$N$5,AF282=Controles!$N$5),(AG281-(+AG281*AB282)),IF(AF282=Controles!$N$5,(R281-(+R281*AB282)),IF(AF282=Controles!$N$7,AG281,""))),"")</f>
        <v/>
      </c>
      <c r="AH282" s="138" t="str">
        <f>IFERROR(IF(AND(AF281=Controles!$N$7,AF282=Controles!$N$7),(AH281-(+AH281*AB282)),IF(AF282=Controles!$N$7,($S$281-(+$S$281*AB282)),IF(AF282=Controles!$N$5,AH281,""))),"")</f>
        <v/>
      </c>
      <c r="AI282" s="178" t="str">
        <f t="shared" ref="AI282:AI289" si="154">IFERROR(IF(AG282="","",IF(AG282&lt;=20,"20",IF(AG282&lt;=40,"40",IF(AG282&lt;=60,"60",IF(AG282&lt;=80,"80","100"))))),"")</f>
        <v/>
      </c>
      <c r="AJ282" s="178" t="str">
        <f t="shared" ref="AJ282:AJ289" si="155">IFERROR(IF(AH282="","",IF(AH282&lt;=20,"20",IF(AH282&lt;=40,"40",IF(AH282&lt;=60,"60",IF(AH282&lt;=80,"80","100"))))),"")</f>
        <v/>
      </c>
      <c r="AK282" s="179" t="str">
        <f t="shared" ref="AK282:AK289" si="156">IFERROR(VALUE((AI282&amp;""&amp;AJ282))," ")</f>
        <v xml:space="preserve"> </v>
      </c>
      <c r="AL282" s="180" t="str">
        <f>IFERROR(VLOOKUP(AK282,'Matriz Calificación'!$C$54:$F$78,2,FALSE),"")</f>
        <v/>
      </c>
      <c r="AM282" s="181" t="str">
        <f>IFERROR(VLOOKUP(AL282,'Matriz Calificación'!$D$54:$I$78,4,FALSE)," ")</f>
        <v xml:space="preserve"> </v>
      </c>
      <c r="AN282" s="289"/>
      <c r="AO282" s="289"/>
      <c r="AP282" s="292"/>
      <c r="AQ282" s="329"/>
      <c r="AR282" s="66"/>
      <c r="AS282" s="167"/>
      <c r="AT282" s="167"/>
      <c r="AU282" s="167"/>
      <c r="AV282" s="66"/>
      <c r="AW282" s="167"/>
      <c r="AX282" s="169"/>
      <c r="AY282" s="169"/>
      <c r="AZ282" s="259"/>
      <c r="BA282" s="250"/>
      <c r="BB282" s="169"/>
      <c r="BC282" s="250"/>
    </row>
    <row r="283" spans="2:55" s="170" customFormat="1" ht="21" hidden="1" customHeight="1" x14ac:dyDescent="0.25">
      <c r="B283" s="264"/>
      <c r="C283" s="267"/>
      <c r="D283" s="258"/>
      <c r="E283" s="259"/>
      <c r="F283" s="255"/>
      <c r="G283" s="258"/>
      <c r="H283" s="250"/>
      <c r="I283" s="252"/>
      <c r="J283" s="254"/>
      <c r="K283" s="182"/>
      <c r="L283" s="261"/>
      <c r="M283" s="262"/>
      <c r="N283" s="261"/>
      <c r="O283" s="256"/>
      <c r="P283" s="292"/>
      <c r="Q283" s="261"/>
      <c r="R283" s="330"/>
      <c r="S283" s="330"/>
      <c r="T283" s="330"/>
      <c r="U283" s="328"/>
      <c r="V283" s="292"/>
      <c r="W283" s="149"/>
      <c r="X283" s="166"/>
      <c r="Y283" s="175" t="str">
        <f>IF(X283=Controles!$D$5,Controles!$E$5,IF(X283=Controles!$D$6,Controles!$E$6,IF(X283=Controles!$D$7,Controles!$E$7," ")))</f>
        <v xml:space="preserve"> </v>
      </c>
      <c r="Z283" s="166"/>
      <c r="AA283" s="65" t="str">
        <f>IF(Z283=Controles!$D$8,Controles!$E$8,IF(Z283=Controles!$D$9,Controles!$E$9," "))</f>
        <v xml:space="preserve"> </v>
      </c>
      <c r="AB283" s="65" t="str">
        <f t="shared" si="146"/>
        <v/>
      </c>
      <c r="AC283" s="166"/>
      <c r="AD283" s="166"/>
      <c r="AE283" s="166"/>
      <c r="AF283" s="97" t="str">
        <f>+IF(X283=Controles!$D$5,Controles!$N$5,IF(X283=Controles!$D$6,Controles!$N$6,IF(X283=Controles!$D$7,Controles!$N$7," ")))</f>
        <v xml:space="preserve"> </v>
      </c>
      <c r="AG283" s="138" t="str">
        <f>IFERROR(IF(AND(AF282=Controles!$N$5,AF283=Controles!$N$5),(AG282-(+AG282*AB283)),IF(AND(AF282=Controles!$N$7,AF283=Controles!$N$5),(AG281-(+AG281*AB283)),IF(AF283=Controles!$N$7,AG282,""))),"")</f>
        <v/>
      </c>
      <c r="AH283" s="138" t="str">
        <f>IFERROR(IF(AND(AF282=Controles!$N$7,AF283=Controles!$N$7),(AH282-(+AH282*AB283)),IF(AND(AF282=Controles!$N$5,AF283=Controles!$N$7),(AH281-(+AH281*AB283)),IF(AF283=Controles!$N$5,AH282,""))),"")</f>
        <v/>
      </c>
      <c r="AI283" s="178" t="str">
        <f t="shared" si="154"/>
        <v/>
      </c>
      <c r="AJ283" s="178" t="str">
        <f t="shared" si="155"/>
        <v/>
      </c>
      <c r="AK283" s="179" t="str">
        <f t="shared" si="156"/>
        <v xml:space="preserve"> </v>
      </c>
      <c r="AL283" s="180" t="str">
        <f>IFERROR(VLOOKUP(AK283,'Matriz Calificación'!$C$54:$F$78,2,FALSE),"")</f>
        <v/>
      </c>
      <c r="AM283" s="181" t="str">
        <f>IFERROR(VLOOKUP(AL283,'Matriz Calificación'!$D$54:$I$78,4,FALSE)," ")</f>
        <v xml:space="preserve"> </v>
      </c>
      <c r="AN283" s="289"/>
      <c r="AO283" s="289"/>
      <c r="AP283" s="292"/>
      <c r="AQ283" s="329"/>
      <c r="AR283" s="66"/>
      <c r="AS283" s="167"/>
      <c r="AT283" s="167"/>
      <c r="AU283" s="167"/>
      <c r="AV283" s="66"/>
      <c r="AW283" s="167"/>
      <c r="AX283" s="169"/>
      <c r="AY283" s="169"/>
      <c r="AZ283" s="259"/>
      <c r="BA283" s="250"/>
      <c r="BB283" s="169"/>
      <c r="BC283" s="250"/>
    </row>
    <row r="284" spans="2:55" s="170" customFormat="1" ht="21" hidden="1" customHeight="1" x14ac:dyDescent="0.25">
      <c r="B284" s="264"/>
      <c r="C284" s="267"/>
      <c r="D284" s="258"/>
      <c r="E284" s="259"/>
      <c r="F284" s="255"/>
      <c r="G284" s="258"/>
      <c r="H284" s="250"/>
      <c r="I284" s="252"/>
      <c r="J284" s="254"/>
      <c r="K284" s="182"/>
      <c r="L284" s="261"/>
      <c r="M284" s="262"/>
      <c r="N284" s="261"/>
      <c r="O284" s="256"/>
      <c r="P284" s="292"/>
      <c r="Q284" s="261"/>
      <c r="R284" s="330"/>
      <c r="S284" s="330"/>
      <c r="T284" s="330"/>
      <c r="U284" s="328"/>
      <c r="V284" s="292"/>
      <c r="W284" s="149"/>
      <c r="X284" s="166"/>
      <c r="Y284" s="175" t="str">
        <f>IF(X284=Controles!$D$5,Controles!$E$5,IF(X284=Controles!$D$6,Controles!$E$6,IF(X284=Controles!$D$7,Controles!$E$7," ")))</f>
        <v xml:space="preserve"> </v>
      </c>
      <c r="Z284" s="166"/>
      <c r="AA284" s="65" t="str">
        <f>IF(Z284=Controles!$D$8,Controles!$E$8,IF(Z284=Controles!$D$9,Controles!$E$9," "))</f>
        <v xml:space="preserve"> </v>
      </c>
      <c r="AB284" s="65" t="str">
        <f t="shared" si="146"/>
        <v/>
      </c>
      <c r="AC284" s="166"/>
      <c r="AD284" s="166"/>
      <c r="AE284" s="166"/>
      <c r="AF284" s="97" t="str">
        <f>+IF(X284=Controles!$D$5,Controles!$N$5,IF(X284=Controles!$D$6,Controles!$N$6,IF(X284=Controles!$D$7,Controles!$N$7," ")))</f>
        <v xml:space="preserve"> </v>
      </c>
      <c r="AG284" s="138" t="str">
        <f>IFERROR(IF(AND(AF283=Controles!$N$5,AF284=Controles!$N$5),(AG283-(+AG283*AB284)),IF(AND(AF283=Controles!$N$7,AF284=Controles!$N$5),(AG282-(+AG282*AB284)),IF(AF284=Controles!$N$7,AG283,""))),"")</f>
        <v/>
      </c>
      <c r="AH284" s="138" t="str">
        <f>IFERROR(IF(AND(AF283=Controles!$N$7,AF284=Controles!$N$7),(AH283-(+AH283*AB284)),IF(AND(AF283=Controles!$N$5,AF284=Controles!$N$7),(AH282-(+AH282*AB284)),IF(AF284=Controles!$N$5,AH283,""))),"")</f>
        <v/>
      </c>
      <c r="AI284" s="178" t="str">
        <f t="shared" si="154"/>
        <v/>
      </c>
      <c r="AJ284" s="178" t="str">
        <f t="shared" si="155"/>
        <v/>
      </c>
      <c r="AK284" s="179" t="str">
        <f t="shared" si="156"/>
        <v xml:space="preserve"> </v>
      </c>
      <c r="AL284" s="180" t="str">
        <f>IFERROR(VLOOKUP(AK284,'Matriz Calificación'!$C$54:$F$78,2,FALSE),"")</f>
        <v/>
      </c>
      <c r="AM284" s="181" t="str">
        <f>IFERROR(VLOOKUP(AL284,'Matriz Calificación'!$D$54:$I$78,4,FALSE)," ")</f>
        <v xml:space="preserve"> </v>
      </c>
      <c r="AN284" s="289"/>
      <c r="AO284" s="289"/>
      <c r="AP284" s="292"/>
      <c r="AQ284" s="329"/>
      <c r="AR284" s="66"/>
      <c r="AS284" s="167"/>
      <c r="AT284" s="167"/>
      <c r="AU284" s="167"/>
      <c r="AV284" s="66"/>
      <c r="AW284" s="167"/>
      <c r="AX284" s="169"/>
      <c r="AY284" s="169"/>
      <c r="AZ284" s="259"/>
      <c r="BA284" s="250"/>
      <c r="BB284" s="169"/>
      <c r="BC284" s="250"/>
    </row>
    <row r="285" spans="2:55" s="170" customFormat="1" ht="21" hidden="1" customHeight="1" x14ac:dyDescent="0.25">
      <c r="B285" s="264"/>
      <c r="C285" s="267"/>
      <c r="D285" s="258"/>
      <c r="E285" s="259"/>
      <c r="F285" s="255"/>
      <c r="G285" s="258"/>
      <c r="H285" s="250"/>
      <c r="I285" s="252"/>
      <c r="J285" s="254"/>
      <c r="K285" s="182"/>
      <c r="L285" s="261"/>
      <c r="M285" s="262"/>
      <c r="N285" s="261"/>
      <c r="O285" s="256"/>
      <c r="P285" s="292"/>
      <c r="Q285" s="261"/>
      <c r="R285" s="330"/>
      <c r="S285" s="330"/>
      <c r="T285" s="330"/>
      <c r="U285" s="328"/>
      <c r="V285" s="292"/>
      <c r="W285" s="149"/>
      <c r="X285" s="166"/>
      <c r="Y285" s="175" t="str">
        <f>IF(X285=Controles!$D$5,Controles!$E$5,IF(X285=Controles!$D$6,Controles!$E$6,IF(X285=Controles!$D$7,Controles!$E$7," ")))</f>
        <v xml:space="preserve"> </v>
      </c>
      <c r="Z285" s="166"/>
      <c r="AA285" s="65" t="str">
        <f>IF(Z285=Controles!$D$8,Controles!$E$8,IF(Z285=Controles!$D$9,Controles!$E$9," "))</f>
        <v xml:space="preserve"> </v>
      </c>
      <c r="AB285" s="65" t="str">
        <f t="shared" si="146"/>
        <v/>
      </c>
      <c r="AC285" s="166"/>
      <c r="AD285" s="166"/>
      <c r="AE285" s="166"/>
      <c r="AF285" s="97" t="str">
        <f>+IF(X285=Controles!$D$5,Controles!$N$5,IF(X285=Controles!$D$6,Controles!$N$6,IF(X285=Controles!$D$7,Controles!$N$7," ")))</f>
        <v xml:space="preserve"> </v>
      </c>
      <c r="AG285" s="138" t="str">
        <f>IFERROR(IF(AND(AF284=Controles!$N$5,AF285=Controles!$N$5),(AG284-(+AG284*AB285)),IF(AND(AF284=Controles!$N$7,AF285=Controles!$N$5),(AG283-(+AG283*AB285)),IF(AF285=Controles!$N$7,AG284,""))),"")</f>
        <v/>
      </c>
      <c r="AH285" s="138" t="str">
        <f>IFERROR(IF(AND(AF284=Controles!$N$7,AF285=Controles!$N$7),(AH284-(+AH284*AB285)),IF(AND(AF284=Controles!$N$5,AF285=Controles!$N$7),(AH283-(+AH283*AB285)),IF(AF285=Controles!$N$5,AH284,""))),"")</f>
        <v/>
      </c>
      <c r="AI285" s="178" t="str">
        <f t="shared" si="154"/>
        <v/>
      </c>
      <c r="AJ285" s="178" t="str">
        <f t="shared" si="155"/>
        <v/>
      </c>
      <c r="AK285" s="179" t="str">
        <f t="shared" si="156"/>
        <v xml:space="preserve"> </v>
      </c>
      <c r="AL285" s="180" t="str">
        <f>IFERROR(VLOOKUP(AK285,'Matriz Calificación'!$C$54:$F$78,2,FALSE),"")</f>
        <v/>
      </c>
      <c r="AM285" s="181" t="str">
        <f>IFERROR(VLOOKUP(AL285,'Matriz Calificación'!$D$54:$I$78,4,FALSE)," ")</f>
        <v xml:space="preserve"> </v>
      </c>
      <c r="AN285" s="289"/>
      <c r="AO285" s="289"/>
      <c r="AP285" s="292"/>
      <c r="AQ285" s="329"/>
      <c r="AR285" s="66"/>
      <c r="AS285" s="167"/>
      <c r="AT285" s="167"/>
      <c r="AU285" s="167"/>
      <c r="AV285" s="66"/>
      <c r="AW285" s="167"/>
      <c r="AX285" s="169"/>
      <c r="AY285" s="169"/>
      <c r="AZ285" s="259"/>
      <c r="BA285" s="250"/>
      <c r="BB285" s="169"/>
      <c r="BC285" s="250"/>
    </row>
    <row r="286" spans="2:55" s="170" customFormat="1" ht="21" hidden="1" customHeight="1" x14ac:dyDescent="0.25">
      <c r="B286" s="264"/>
      <c r="C286" s="267"/>
      <c r="D286" s="258"/>
      <c r="E286" s="259"/>
      <c r="F286" s="255"/>
      <c r="G286" s="258"/>
      <c r="H286" s="250"/>
      <c r="I286" s="252"/>
      <c r="J286" s="254"/>
      <c r="K286" s="182"/>
      <c r="L286" s="261"/>
      <c r="M286" s="262"/>
      <c r="N286" s="261"/>
      <c r="O286" s="256"/>
      <c r="P286" s="292"/>
      <c r="Q286" s="261"/>
      <c r="R286" s="330"/>
      <c r="S286" s="330"/>
      <c r="T286" s="330"/>
      <c r="U286" s="328"/>
      <c r="V286" s="292"/>
      <c r="W286" s="149"/>
      <c r="X286" s="166"/>
      <c r="Y286" s="175" t="str">
        <f>IF(X286=Controles!$D$5,Controles!$E$5,IF(X286=Controles!$D$6,Controles!$E$6,IF(X286=Controles!$D$7,Controles!$E$7," ")))</f>
        <v xml:space="preserve"> </v>
      </c>
      <c r="Z286" s="166"/>
      <c r="AA286" s="65" t="str">
        <f>IF(Z286=Controles!$D$8,Controles!$E$8,IF(Z286=Controles!$D$9,Controles!$E$9," "))</f>
        <v xml:space="preserve"> </v>
      </c>
      <c r="AB286" s="65" t="str">
        <f t="shared" si="146"/>
        <v/>
      </c>
      <c r="AC286" s="166"/>
      <c r="AD286" s="166"/>
      <c r="AE286" s="166"/>
      <c r="AF286" s="97" t="str">
        <f>+IF(X286=Controles!$D$5,Controles!$N$5,IF(X286=Controles!$D$6,Controles!$N$6,IF(X286=Controles!$D$7,Controles!$N$7," ")))</f>
        <v xml:space="preserve"> </v>
      </c>
      <c r="AG286" s="138" t="str">
        <f>IFERROR(IF(AND(AF285=Controles!$N$5,AF286=Controles!$N$5),(AG285-(+AG285*AB286)),IF(AND(AF285=Controles!$N$7,AF286=Controles!$N$5),(AG284-(+AG284*AB286)),IF(AF286=Controles!$N$7,AG285,""))),"")</f>
        <v/>
      </c>
      <c r="AH286" s="138" t="str">
        <f>IFERROR(IF(AND(AF285=Controles!$N$7,AF286=Controles!$N$7),(AH285-(+AH285*AB286)),IF(AND(AF285=Controles!$N$5,AF286=Controles!$N$7),(AH284-(+AH284*AB286)),IF(AF286=Controles!$N$5,AH285,""))),"")</f>
        <v/>
      </c>
      <c r="AI286" s="178" t="str">
        <f t="shared" si="154"/>
        <v/>
      </c>
      <c r="AJ286" s="178" t="str">
        <f t="shared" si="155"/>
        <v/>
      </c>
      <c r="AK286" s="179" t="str">
        <f t="shared" si="156"/>
        <v xml:space="preserve"> </v>
      </c>
      <c r="AL286" s="180" t="str">
        <f>IFERROR(VLOOKUP(AK286,'Matriz Calificación'!$C$54:$F$78,2,FALSE),"")</f>
        <v/>
      </c>
      <c r="AM286" s="181" t="str">
        <f>IFERROR(VLOOKUP(AL286,'Matriz Calificación'!$D$54:$I$78,4,FALSE)," ")</f>
        <v xml:space="preserve"> </v>
      </c>
      <c r="AN286" s="289"/>
      <c r="AO286" s="289"/>
      <c r="AP286" s="292"/>
      <c r="AQ286" s="329"/>
      <c r="AR286" s="66"/>
      <c r="AS286" s="167"/>
      <c r="AT286" s="167"/>
      <c r="AU286" s="167"/>
      <c r="AV286" s="66"/>
      <c r="AW286" s="167"/>
      <c r="AX286" s="169"/>
      <c r="AY286" s="169"/>
      <c r="AZ286" s="259"/>
      <c r="BA286" s="250"/>
      <c r="BB286" s="169"/>
      <c r="BC286" s="250"/>
    </row>
    <row r="287" spans="2:55" s="170" customFormat="1" ht="21" hidden="1" customHeight="1" x14ac:dyDescent="0.25">
      <c r="B287" s="264"/>
      <c r="C287" s="267"/>
      <c r="D287" s="258"/>
      <c r="E287" s="259"/>
      <c r="F287" s="255"/>
      <c r="G287" s="258"/>
      <c r="H287" s="250"/>
      <c r="I287" s="252"/>
      <c r="J287" s="254"/>
      <c r="K287" s="182"/>
      <c r="L287" s="261"/>
      <c r="M287" s="262"/>
      <c r="N287" s="261"/>
      <c r="O287" s="256"/>
      <c r="P287" s="292"/>
      <c r="Q287" s="261"/>
      <c r="R287" s="330"/>
      <c r="S287" s="330"/>
      <c r="T287" s="330"/>
      <c r="U287" s="328"/>
      <c r="V287" s="292"/>
      <c r="W287" s="149"/>
      <c r="X287" s="166"/>
      <c r="Y287" s="175" t="str">
        <f>IF(X287=Controles!$D$5,Controles!$E$5,IF(X287=Controles!$D$6,Controles!$E$6,IF(X287=Controles!$D$7,Controles!$E$7," ")))</f>
        <v xml:space="preserve"> </v>
      </c>
      <c r="Z287" s="166"/>
      <c r="AA287" s="65" t="str">
        <f>IF(Z287=Controles!$D$8,Controles!$E$8,IF(Z287=Controles!$D$9,Controles!$E$9," "))</f>
        <v xml:space="preserve"> </v>
      </c>
      <c r="AB287" s="65" t="str">
        <f t="shared" si="146"/>
        <v/>
      </c>
      <c r="AC287" s="166"/>
      <c r="AD287" s="166"/>
      <c r="AE287" s="166"/>
      <c r="AF287" s="97" t="str">
        <f>+IF(X287=Controles!$D$5,Controles!$N$5,IF(X287=Controles!$D$6,Controles!$N$6,IF(X287=Controles!$D$7,Controles!$N$7," ")))</f>
        <v xml:space="preserve"> </v>
      </c>
      <c r="AG287" s="138" t="str">
        <f>IFERROR(IF(AND(AF286=Controles!$N$5,AF287=Controles!$N$5),(AG286-(+AG286*AB287)),IF(AND(AF286=Controles!$N$7,AF287=Controles!$N$5),(AG285-(+AG285*AB287)),IF(AF287=Controles!$N$7,AG286,""))),"")</f>
        <v/>
      </c>
      <c r="AH287" s="138" t="str">
        <f>IFERROR(IF(AND(AF286=Controles!$N$7,AF287=Controles!$N$7),(AH286-(+AH286*AB287)),IF(AND(AF286=Controles!$N$5,AF287=Controles!$N$7),(AH285-(+AH285*AB287)),IF(AF287=Controles!$N$5,AH286,""))),"")</f>
        <v/>
      </c>
      <c r="AI287" s="178" t="str">
        <f t="shared" si="154"/>
        <v/>
      </c>
      <c r="AJ287" s="178" t="str">
        <f t="shared" si="155"/>
        <v/>
      </c>
      <c r="AK287" s="179" t="str">
        <f t="shared" si="156"/>
        <v xml:space="preserve"> </v>
      </c>
      <c r="AL287" s="180" t="str">
        <f>IFERROR(VLOOKUP(AK287,'Matriz Calificación'!$C$54:$F$78,2,FALSE),"")</f>
        <v/>
      </c>
      <c r="AM287" s="181" t="str">
        <f>IFERROR(VLOOKUP(AL287,'Matriz Calificación'!$D$54:$I$78,4,FALSE)," ")</f>
        <v xml:space="preserve"> </v>
      </c>
      <c r="AN287" s="289"/>
      <c r="AO287" s="289"/>
      <c r="AP287" s="292"/>
      <c r="AQ287" s="329"/>
      <c r="AR287" s="66"/>
      <c r="AS287" s="165"/>
      <c r="AT287" s="168"/>
      <c r="AU287" s="168"/>
      <c r="AV287" s="66"/>
      <c r="AW287" s="167"/>
      <c r="AX287" s="169"/>
      <c r="AY287" s="169"/>
      <c r="AZ287" s="259"/>
      <c r="BA287" s="250"/>
      <c r="BB287" s="169"/>
      <c r="BC287" s="250"/>
    </row>
    <row r="288" spans="2:55" s="170" customFormat="1" ht="21" hidden="1" customHeight="1" x14ac:dyDescent="0.25">
      <c r="B288" s="264"/>
      <c r="C288" s="267"/>
      <c r="D288" s="258"/>
      <c r="E288" s="259"/>
      <c r="F288" s="255"/>
      <c r="G288" s="258"/>
      <c r="H288" s="250"/>
      <c r="I288" s="252"/>
      <c r="J288" s="254"/>
      <c r="K288" s="182"/>
      <c r="L288" s="261"/>
      <c r="M288" s="262"/>
      <c r="N288" s="261"/>
      <c r="O288" s="256"/>
      <c r="P288" s="292"/>
      <c r="Q288" s="261"/>
      <c r="R288" s="330"/>
      <c r="S288" s="330"/>
      <c r="T288" s="330"/>
      <c r="U288" s="328"/>
      <c r="V288" s="292"/>
      <c r="W288" s="149"/>
      <c r="X288" s="166"/>
      <c r="Y288" s="175" t="str">
        <f>IF(X288=Controles!$D$5,Controles!$E$5,IF(X288=Controles!$D$6,Controles!$E$6,IF(X288=Controles!$D$7,Controles!$E$7," ")))</f>
        <v xml:space="preserve"> </v>
      </c>
      <c r="Z288" s="166"/>
      <c r="AA288" s="65" t="str">
        <f>IF(Z288=Controles!$D$8,Controles!$E$8,IF(Z288=Controles!$D$9,Controles!$E$9," "))</f>
        <v xml:space="preserve"> </v>
      </c>
      <c r="AB288" s="65" t="str">
        <f t="shared" si="146"/>
        <v/>
      </c>
      <c r="AC288" s="166"/>
      <c r="AD288" s="166"/>
      <c r="AE288" s="166"/>
      <c r="AF288" s="97" t="str">
        <f>+IF(X288=Controles!$D$5,Controles!$N$5,IF(X288=Controles!$D$6,Controles!$N$6,IF(X288=Controles!$D$7,Controles!$N$7," ")))</f>
        <v xml:space="preserve"> </v>
      </c>
      <c r="AG288" s="138" t="str">
        <f>IFERROR(IF(AND(AF287=Controles!$N$5,AF288=Controles!$N$5),(AG287-(+AG287*AB288)),IF(AND(AF287=Controles!$N$7,AF288=Controles!$N$5),(AG286-(+AG286*AB288)),IF(AF288=Controles!$N$7,AG287,""))),"")</f>
        <v/>
      </c>
      <c r="AH288" s="138" t="str">
        <f>IFERROR(IF(AND(AF287=Controles!$N$7,AF288=Controles!$N$7),(AH287-(+AH287*AB288)),IF(AND(AF287=Controles!$N$5,AF288=Controles!$N$7),(AH286-(+AH286*AB288)),IF(AF288=Controles!$N$5,AH287,""))),"")</f>
        <v/>
      </c>
      <c r="AI288" s="178" t="str">
        <f t="shared" si="154"/>
        <v/>
      </c>
      <c r="AJ288" s="178" t="str">
        <f t="shared" si="155"/>
        <v/>
      </c>
      <c r="AK288" s="179" t="str">
        <f t="shared" si="156"/>
        <v xml:space="preserve"> </v>
      </c>
      <c r="AL288" s="180" t="str">
        <f>IFERROR(VLOOKUP(AK288,'Matriz Calificación'!$C$54:$F$78,2,FALSE),"")</f>
        <v/>
      </c>
      <c r="AM288" s="181" t="str">
        <f>IFERROR(VLOOKUP(AL288,'Matriz Calificación'!$D$54:$I$78,4,FALSE)," ")</f>
        <v xml:space="preserve"> </v>
      </c>
      <c r="AN288" s="289"/>
      <c r="AO288" s="289"/>
      <c r="AP288" s="292"/>
      <c r="AQ288" s="329"/>
      <c r="AR288" s="66"/>
      <c r="AS288" s="165"/>
      <c r="AT288" s="168"/>
      <c r="AU288" s="168"/>
      <c r="AV288" s="66"/>
      <c r="AW288" s="167"/>
      <c r="AX288" s="169"/>
      <c r="AY288" s="169"/>
      <c r="AZ288" s="259"/>
      <c r="BA288" s="250"/>
      <c r="BB288" s="169"/>
      <c r="BC288" s="250"/>
    </row>
    <row r="289" spans="2:55" s="170" customFormat="1" ht="21" hidden="1" customHeight="1" x14ac:dyDescent="0.25">
      <c r="B289" s="265"/>
      <c r="C289" s="268"/>
      <c r="D289" s="258"/>
      <c r="E289" s="259"/>
      <c r="F289" s="255"/>
      <c r="G289" s="258"/>
      <c r="H289" s="250"/>
      <c r="I289" s="253"/>
      <c r="J289" s="254"/>
      <c r="K289" s="182"/>
      <c r="L289" s="261"/>
      <c r="M289" s="262"/>
      <c r="N289" s="261"/>
      <c r="O289" s="257"/>
      <c r="P289" s="292"/>
      <c r="Q289" s="261"/>
      <c r="R289" s="330"/>
      <c r="S289" s="330"/>
      <c r="T289" s="330"/>
      <c r="U289" s="328"/>
      <c r="V289" s="292"/>
      <c r="W289" s="149"/>
      <c r="X289" s="166"/>
      <c r="Y289" s="175" t="str">
        <f>IF(X289=Controles!$D$5,Controles!$E$5,IF(X289=Controles!$D$6,Controles!$E$6,IF(X289=Controles!$D$7,Controles!$E$7," ")))</f>
        <v xml:space="preserve"> </v>
      </c>
      <c r="Z289" s="166"/>
      <c r="AA289" s="65" t="str">
        <f>IF(Z289=Controles!$D$8,Controles!$E$8,IF(Z289=Controles!$D$9,Controles!$E$9," "))</f>
        <v xml:space="preserve"> </v>
      </c>
      <c r="AB289" s="65" t="str">
        <f t="shared" si="146"/>
        <v/>
      </c>
      <c r="AC289" s="166"/>
      <c r="AD289" s="166"/>
      <c r="AE289" s="166"/>
      <c r="AF289" s="97" t="str">
        <f>+IF(X289=Controles!$D$5,Controles!$N$5,IF(X289=Controles!$D$6,Controles!$N$6,IF(X289=Controles!$D$7,Controles!$N$7," ")))</f>
        <v xml:space="preserve"> </v>
      </c>
      <c r="AG289" s="138" t="str">
        <f>IFERROR(IF(AND(AF288=Controles!$N$5,AF289=Controles!$N$5),(AG288-(+AG288*AB289)),IF(AND(AF288=Controles!$N$7,AF289=Controles!$N$5),(AG287-(+AG287*AB289)),IF(AF289=Controles!$N$7,AG288,""))),"")</f>
        <v/>
      </c>
      <c r="AH289" s="138" t="str">
        <f>IFERROR(IF(AND(AF288=Controles!$N$7,AF289=Controles!$N$7),(AH288-(+AH288*AB289)),IF(AND(AF288=Controles!$N$5,AF289=Controles!$N$7),(AH287-(+AH287*AB289)),IF(AF289=Controles!$N$5,AH288,""))),"")</f>
        <v/>
      </c>
      <c r="AI289" s="178" t="str">
        <f t="shared" si="154"/>
        <v/>
      </c>
      <c r="AJ289" s="178" t="str">
        <f t="shared" si="155"/>
        <v/>
      </c>
      <c r="AK289" s="179" t="str">
        <f t="shared" si="156"/>
        <v xml:space="preserve"> </v>
      </c>
      <c r="AL289" s="180" t="str">
        <f>IFERROR(VLOOKUP(AK289,'Matriz Calificación'!$C$54:$F$78,2,FALSE),"")</f>
        <v/>
      </c>
      <c r="AM289" s="181" t="str">
        <f>IFERROR(VLOOKUP(AL289,'Matriz Calificación'!$D$54:$I$78,4,FALSE)," ")</f>
        <v xml:space="preserve"> </v>
      </c>
      <c r="AN289" s="290"/>
      <c r="AO289" s="290"/>
      <c r="AP289" s="292"/>
      <c r="AQ289" s="329"/>
      <c r="AR289" s="66"/>
      <c r="AS289" s="165"/>
      <c r="AT289" s="67"/>
      <c r="AU289" s="67"/>
      <c r="AV289" s="66"/>
      <c r="AW289" s="167"/>
      <c r="AX289" s="169"/>
      <c r="AY289" s="169"/>
      <c r="AZ289" s="259"/>
      <c r="BA289" s="250"/>
      <c r="BB289" s="169"/>
      <c r="BC289" s="250"/>
    </row>
    <row r="290" spans="2:55" s="170" customFormat="1" ht="21" hidden="1" customHeight="1" x14ac:dyDescent="0.25">
      <c r="B290" s="263"/>
      <c r="C290" s="266" t="str">
        <f>+IFERROR(VLOOKUP(B290,INF!$A$2:$B$90,2,FALSE)," ")</f>
        <v xml:space="preserve"> </v>
      </c>
      <c r="D290" s="258"/>
      <c r="E290" s="259"/>
      <c r="F290" s="260"/>
      <c r="G290" s="258"/>
      <c r="H290" s="250"/>
      <c r="I290" s="251"/>
      <c r="J290" s="254" t="str">
        <f t="shared" ref="J290" si="157">IF(G290&lt;&gt;"",CONCATENATE("Posibilidad de ",G290," por"," ",H290," debido a"," ",I290),"")</f>
        <v/>
      </c>
      <c r="K290" s="182"/>
      <c r="L290" s="261"/>
      <c r="M290" s="262"/>
      <c r="N290" s="261"/>
      <c r="O290" s="256"/>
      <c r="P290" s="292" t="str">
        <f>IF(O290="","",IF(O290&lt;=2,Probabilidad!$B$8,IF(O290&lt;=11.999,Probabilidad!$B$7,IF(O290&lt;=48,Probabilidad!$B$6,IF(O290&lt;=239.999,Probabilidad!$B$5,IF(O290&gt;=240,Probabilidad!$B$4,""))))))</f>
        <v/>
      </c>
      <c r="Q290" s="261"/>
      <c r="R290" s="330" t="str">
        <f>IFERROR(VLOOKUP(P290,Probabilidad!$B$4:$C$8,2,FALSE),"")</f>
        <v/>
      </c>
      <c r="S290" s="330" t="str">
        <f>IFERROR(VLOOKUP(Q290,Impacto!$B$4:$C$16,2,FALSE),"")</f>
        <v/>
      </c>
      <c r="T290" s="330" t="str">
        <f t="shared" ref="T290" si="158">IFERROR(VALUE((R290&amp;""&amp;S290))," ")</f>
        <v xml:space="preserve"> </v>
      </c>
      <c r="U290" s="328" t="str">
        <f>IFERROR(VLOOKUP(T290,'Matriz Calificación'!$C$54:$D$78,2,FALSE)," ")</f>
        <v xml:space="preserve"> </v>
      </c>
      <c r="V290" s="292" t="str">
        <f>IFERROR(VLOOKUP(T290,'Matriz Calificación'!$C$54:$F$78,3,FALSE)," ")</f>
        <v xml:space="preserve"> </v>
      </c>
      <c r="W290" s="149"/>
      <c r="X290" s="166"/>
      <c r="Y290" s="175" t="str">
        <f>IF(X290=Controles!$D$5,Controles!$E$5,IF(X290=Controles!$D$6,Controles!$E$6,IF(X290=Controles!$D$7,Controles!$E$7," ")))</f>
        <v xml:space="preserve"> </v>
      </c>
      <c r="Z290" s="166"/>
      <c r="AA290" s="65" t="str">
        <f>IF(Z290=Controles!$D$8,Controles!$E$8,IF(Z290=Controles!$D$9,Controles!$E$9," "))</f>
        <v xml:space="preserve"> </v>
      </c>
      <c r="AB290" s="65" t="str">
        <f t="shared" si="146"/>
        <v/>
      </c>
      <c r="AC290" s="166"/>
      <c r="AD290" s="166"/>
      <c r="AE290" s="166"/>
      <c r="AF290" s="97" t="str">
        <f>+IF(X290=Controles!$D$5,Controles!$N$5,IF(X290=Controles!$D$6,Controles!$N$6,IF(X290=Controles!$D$7,Controles!$N$7," ")))</f>
        <v xml:space="preserve"> </v>
      </c>
      <c r="AG290" s="138" t="str">
        <f>IFERROR(IF(AF290=Controles!$N$5,(($R$290-($R$290*AB290))),IF(AF290=Controles!$N$7,$R$290,""))," ")</f>
        <v/>
      </c>
      <c r="AH290" s="138" t="str">
        <f>IFERROR(IF(AF290=Controles!$N$7,(($S$290-($S$290*AB290))),IF(AF290=Controles!$N$5,$S$290,""))," ")</f>
        <v/>
      </c>
      <c r="AI290" s="178" t="str">
        <f>IFERROR(IF(AG290="","",IF(AG290&lt;=20,"20",IF(AG290&lt;=40,"40",IF(AG290&lt;=60,"60",IF(AG290&lt;=80,"80","100"))))),"")</f>
        <v/>
      </c>
      <c r="AJ290" s="178" t="str">
        <f>IFERROR(IF(AH290="","",IF(AH290&lt;=20,"20",IF(AH290&lt;=40,"40",IF(AH290&lt;=60,"60",IF(AH290&lt;=80,"80","100"))))),"")</f>
        <v/>
      </c>
      <c r="AK290" s="179" t="str">
        <f>IFERROR(VALUE((AI290&amp;""&amp;AJ290))," ")</f>
        <v xml:space="preserve"> </v>
      </c>
      <c r="AL290" s="180" t="str">
        <f>IFERROR(VLOOKUP(AK290,'Matriz Calificación'!$C$54:$F$78,2,FALSE),"")</f>
        <v/>
      </c>
      <c r="AM290" s="181" t="str">
        <f>IFERROR(VLOOKUP(AL290,'Matriz Calificación'!$D$54:$I$78,4,FALSE)," ")</f>
        <v xml:space="preserve"> </v>
      </c>
      <c r="AN290" s="288" t="e" cm="1" vm="1">
        <f t="array" aca="1" ref="AN290" ca="1">INDEX(AK290:AK298,COUNT(AK290:AK298))</f>
        <v>#VALUE!</v>
      </c>
      <c r="AO290" s="288" t="str">
        <f ca="1">IFERROR(VLOOKUP(AN290,'Matriz Calificación'!$C$54:$F$78,2,FALSE),"")</f>
        <v/>
      </c>
      <c r="AP290" s="292" t="str">
        <f ca="1">IFERROR(VLOOKUP(AO290,'Matriz Calificación'!$D$54:$I$78,4,FALSE)," ")</f>
        <v xml:space="preserve"> </v>
      </c>
      <c r="AQ290" s="329" t="str">
        <f ca="1">IFERROR(VLOOKUP(AO290,'Matriz Calificación'!$D$54:$I$78,5,FALSE)," ")</f>
        <v xml:space="preserve"> </v>
      </c>
      <c r="AR290" s="66"/>
      <c r="AS290" s="167"/>
      <c r="AT290" s="167"/>
      <c r="AU290" s="167"/>
      <c r="AV290" s="66"/>
      <c r="AW290" s="167"/>
      <c r="AX290" s="169"/>
      <c r="AY290" s="169"/>
      <c r="AZ290" s="259"/>
      <c r="BA290" s="250"/>
      <c r="BB290" s="169"/>
      <c r="BC290" s="250"/>
    </row>
    <row r="291" spans="2:55" s="170" customFormat="1" ht="21" hidden="1" customHeight="1" x14ac:dyDescent="0.25">
      <c r="B291" s="264"/>
      <c r="C291" s="267"/>
      <c r="D291" s="258"/>
      <c r="E291" s="259"/>
      <c r="F291" s="255"/>
      <c r="G291" s="258"/>
      <c r="H291" s="250"/>
      <c r="I291" s="252"/>
      <c r="J291" s="254"/>
      <c r="K291" s="182"/>
      <c r="L291" s="261"/>
      <c r="M291" s="262"/>
      <c r="N291" s="261"/>
      <c r="O291" s="256"/>
      <c r="P291" s="292"/>
      <c r="Q291" s="261"/>
      <c r="R291" s="330"/>
      <c r="S291" s="330"/>
      <c r="T291" s="330"/>
      <c r="U291" s="328"/>
      <c r="V291" s="292"/>
      <c r="W291" s="149"/>
      <c r="X291" s="166"/>
      <c r="Y291" s="175" t="str">
        <f>IF(X291=Controles!$D$5,Controles!$E$5,IF(X291=Controles!$D$6,Controles!$E$6,IF(X291=Controles!$D$7,Controles!$E$7," ")))</f>
        <v xml:space="preserve"> </v>
      </c>
      <c r="Z291" s="166"/>
      <c r="AA291" s="65" t="str">
        <f>IF(Z291=Controles!$D$8,Controles!$E$8,IF(Z291=Controles!$D$9,Controles!$E$9," "))</f>
        <v xml:space="preserve"> </v>
      </c>
      <c r="AB291" s="65" t="str">
        <f t="shared" si="146"/>
        <v/>
      </c>
      <c r="AC291" s="166"/>
      <c r="AD291" s="166"/>
      <c r="AE291" s="166"/>
      <c r="AF291" s="97" t="str">
        <f>+IF(X291=Controles!$D$5,Controles!$N$5,IF(X291=Controles!$D$6,Controles!$N$6,IF(X291=Controles!$D$7,Controles!$N$7," ")))</f>
        <v xml:space="preserve"> </v>
      </c>
      <c r="AG291" s="138" t="str">
        <f>IFERROR(IF(AND(AF290=Controles!$N$5,AF291=Controles!$N$5),(AG290-(+AG290*AB291)),IF(AF291=Controles!$N$5,(R290-(+R290*AB291)),IF(AF291=Controles!$N$7,AG290,""))),"")</f>
        <v/>
      </c>
      <c r="AH291" s="138" t="str">
        <f>IFERROR(IF(AND(AF290=Controles!$N$7,AF291=Controles!$N$7),(AH290-(+AH290*AB291)),IF(AF291=Controles!$N$7,($S$290-(+$S$290*AB291)),IF(AF291=Controles!$N$5,AH290,""))),"")</f>
        <v/>
      </c>
      <c r="AI291" s="178" t="str">
        <f t="shared" ref="AI291:AI298" si="159">IFERROR(IF(AG291="","",IF(AG291&lt;=20,"20",IF(AG291&lt;=40,"40",IF(AG291&lt;=60,"60",IF(AG291&lt;=80,"80","100"))))),"")</f>
        <v/>
      </c>
      <c r="AJ291" s="178" t="str">
        <f t="shared" ref="AJ291:AJ298" si="160">IFERROR(IF(AH291="","",IF(AH291&lt;=20,"20",IF(AH291&lt;=40,"40",IF(AH291&lt;=60,"60",IF(AH291&lt;=80,"80","100"))))),"")</f>
        <v/>
      </c>
      <c r="AK291" s="179" t="str">
        <f t="shared" ref="AK291:AK298" si="161">IFERROR(VALUE((AI291&amp;""&amp;AJ291))," ")</f>
        <v xml:space="preserve"> </v>
      </c>
      <c r="AL291" s="180" t="str">
        <f>IFERROR(VLOOKUP(AK291,'Matriz Calificación'!$C$54:$F$78,2,FALSE),"")</f>
        <v/>
      </c>
      <c r="AM291" s="181" t="str">
        <f>IFERROR(VLOOKUP(AL291,'Matriz Calificación'!$D$54:$I$78,4,FALSE)," ")</f>
        <v xml:space="preserve"> </v>
      </c>
      <c r="AN291" s="289"/>
      <c r="AO291" s="289"/>
      <c r="AP291" s="292"/>
      <c r="AQ291" s="329"/>
      <c r="AR291" s="66"/>
      <c r="AS291" s="167"/>
      <c r="AT291" s="167"/>
      <c r="AU291" s="167"/>
      <c r="AV291" s="66"/>
      <c r="AW291" s="167"/>
      <c r="AX291" s="169"/>
      <c r="AY291" s="169"/>
      <c r="AZ291" s="259"/>
      <c r="BA291" s="250"/>
      <c r="BB291" s="169"/>
      <c r="BC291" s="250"/>
    </row>
    <row r="292" spans="2:55" s="170" customFormat="1" ht="21" hidden="1" customHeight="1" x14ac:dyDescent="0.25">
      <c r="B292" s="264"/>
      <c r="C292" s="267"/>
      <c r="D292" s="258"/>
      <c r="E292" s="259"/>
      <c r="F292" s="255"/>
      <c r="G292" s="258"/>
      <c r="H292" s="250"/>
      <c r="I292" s="252"/>
      <c r="J292" s="254"/>
      <c r="K292" s="182"/>
      <c r="L292" s="261"/>
      <c r="M292" s="262"/>
      <c r="N292" s="261"/>
      <c r="O292" s="256"/>
      <c r="P292" s="292"/>
      <c r="Q292" s="261"/>
      <c r="R292" s="330"/>
      <c r="S292" s="330"/>
      <c r="T292" s="330"/>
      <c r="U292" s="328"/>
      <c r="V292" s="292"/>
      <c r="W292" s="149"/>
      <c r="X292" s="166"/>
      <c r="Y292" s="175" t="str">
        <f>IF(X292=Controles!$D$5,Controles!$E$5,IF(X292=Controles!$D$6,Controles!$E$6,IF(X292=Controles!$D$7,Controles!$E$7," ")))</f>
        <v xml:space="preserve"> </v>
      </c>
      <c r="Z292" s="166"/>
      <c r="AA292" s="65" t="str">
        <f>IF(Z292=Controles!$D$8,Controles!$E$8,IF(Z292=Controles!$D$9,Controles!$E$9," "))</f>
        <v xml:space="preserve"> </v>
      </c>
      <c r="AB292" s="65" t="str">
        <f t="shared" si="146"/>
        <v/>
      </c>
      <c r="AC292" s="166"/>
      <c r="AD292" s="166"/>
      <c r="AE292" s="166"/>
      <c r="AF292" s="97" t="str">
        <f>+IF(X292=Controles!$D$5,Controles!$N$5,IF(X292=Controles!$D$6,Controles!$N$6,IF(X292=Controles!$D$7,Controles!$N$7," ")))</f>
        <v xml:space="preserve"> </v>
      </c>
      <c r="AG292" s="138" t="str">
        <f>IFERROR(IF(AND(AF291=Controles!$N$5,AF292=Controles!$N$5),(AG291-(+AG291*AB292)),IF(AND(AF291=Controles!$N$7,AF292=Controles!$N$5),(AG290-(+AG290*AB292)),IF(AF292=Controles!$N$7,AG291,""))),"")</f>
        <v/>
      </c>
      <c r="AH292" s="138" t="str">
        <f>IFERROR(IF(AND(AF291=Controles!$N$7,AF292=Controles!$N$7),(AH291-(+AH291*AB292)),IF(AND(AF291=Controles!$N$5,AF292=Controles!$N$7),(AH290-(+AH290*AB292)),IF(AF292=Controles!$N$5,AH291,""))),"")</f>
        <v/>
      </c>
      <c r="AI292" s="178" t="str">
        <f t="shared" si="159"/>
        <v/>
      </c>
      <c r="AJ292" s="178" t="str">
        <f t="shared" si="160"/>
        <v/>
      </c>
      <c r="AK292" s="179" t="str">
        <f t="shared" si="161"/>
        <v xml:space="preserve"> </v>
      </c>
      <c r="AL292" s="180" t="str">
        <f>IFERROR(VLOOKUP(AK292,'Matriz Calificación'!$C$54:$F$78,2,FALSE),"")</f>
        <v/>
      </c>
      <c r="AM292" s="181" t="str">
        <f>IFERROR(VLOOKUP(AL292,'Matriz Calificación'!$D$54:$I$78,4,FALSE)," ")</f>
        <v xml:space="preserve"> </v>
      </c>
      <c r="AN292" s="289"/>
      <c r="AO292" s="289"/>
      <c r="AP292" s="292"/>
      <c r="AQ292" s="329"/>
      <c r="AR292" s="66"/>
      <c r="AS292" s="167"/>
      <c r="AT292" s="167"/>
      <c r="AU292" s="167"/>
      <c r="AV292" s="66"/>
      <c r="AW292" s="167"/>
      <c r="AX292" s="169"/>
      <c r="AY292" s="169"/>
      <c r="AZ292" s="259"/>
      <c r="BA292" s="250"/>
      <c r="BB292" s="169"/>
      <c r="BC292" s="250"/>
    </row>
    <row r="293" spans="2:55" s="170" customFormat="1" ht="21" hidden="1" customHeight="1" x14ac:dyDescent="0.25">
      <c r="B293" s="264"/>
      <c r="C293" s="267"/>
      <c r="D293" s="258"/>
      <c r="E293" s="259"/>
      <c r="F293" s="255"/>
      <c r="G293" s="258"/>
      <c r="H293" s="250"/>
      <c r="I293" s="252"/>
      <c r="J293" s="254"/>
      <c r="K293" s="182"/>
      <c r="L293" s="261"/>
      <c r="M293" s="262"/>
      <c r="N293" s="261"/>
      <c r="O293" s="256"/>
      <c r="P293" s="292"/>
      <c r="Q293" s="261"/>
      <c r="R293" s="330"/>
      <c r="S293" s="330"/>
      <c r="T293" s="330"/>
      <c r="U293" s="328"/>
      <c r="V293" s="292"/>
      <c r="W293" s="149"/>
      <c r="X293" s="166"/>
      <c r="Y293" s="175" t="str">
        <f>IF(X293=Controles!$D$5,Controles!$E$5,IF(X293=Controles!$D$6,Controles!$E$6,IF(X293=Controles!$D$7,Controles!$E$7," ")))</f>
        <v xml:space="preserve"> </v>
      </c>
      <c r="Z293" s="166"/>
      <c r="AA293" s="65" t="str">
        <f>IF(Z293=Controles!$D$8,Controles!$E$8,IF(Z293=Controles!$D$9,Controles!$E$9," "))</f>
        <v xml:space="preserve"> </v>
      </c>
      <c r="AB293" s="65" t="str">
        <f t="shared" si="146"/>
        <v/>
      </c>
      <c r="AC293" s="166"/>
      <c r="AD293" s="166"/>
      <c r="AE293" s="166"/>
      <c r="AF293" s="97" t="str">
        <f>+IF(X293=Controles!$D$5,Controles!$N$5,IF(X293=Controles!$D$6,Controles!$N$6,IF(X293=Controles!$D$7,Controles!$N$7," ")))</f>
        <v xml:space="preserve"> </v>
      </c>
      <c r="AG293" s="138" t="str">
        <f>IFERROR(IF(AND(AF292=Controles!$N$5,AF293=Controles!$N$5),(AG292-(+AG292*AB293)),IF(AND(AF292=Controles!$N$7,AF293=Controles!$N$5),(AG291-(+AG291*AB293)),IF(AF293=Controles!$N$7,AG292,""))),"")</f>
        <v/>
      </c>
      <c r="AH293" s="138" t="str">
        <f>IFERROR(IF(AND(AF292=Controles!$N$7,AF293=Controles!$N$7),(AH292-(+AH292*AB293)),IF(AND(AF292=Controles!$N$5,AF293=Controles!$N$7),(AH291-(+AH291*AB293)),IF(AF293=Controles!$N$5,AH292,""))),"")</f>
        <v/>
      </c>
      <c r="AI293" s="178" t="str">
        <f t="shared" si="159"/>
        <v/>
      </c>
      <c r="AJ293" s="178" t="str">
        <f t="shared" si="160"/>
        <v/>
      </c>
      <c r="AK293" s="179" t="str">
        <f t="shared" si="161"/>
        <v xml:space="preserve"> </v>
      </c>
      <c r="AL293" s="180" t="str">
        <f>IFERROR(VLOOKUP(AK293,'Matriz Calificación'!$C$54:$F$78,2,FALSE),"")</f>
        <v/>
      </c>
      <c r="AM293" s="181" t="str">
        <f>IFERROR(VLOOKUP(AL293,'Matriz Calificación'!$D$54:$I$78,4,FALSE)," ")</f>
        <v xml:space="preserve"> </v>
      </c>
      <c r="AN293" s="289"/>
      <c r="AO293" s="289"/>
      <c r="AP293" s="292"/>
      <c r="AQ293" s="329"/>
      <c r="AR293" s="66"/>
      <c r="AS293" s="167"/>
      <c r="AT293" s="167"/>
      <c r="AU293" s="167"/>
      <c r="AV293" s="66"/>
      <c r="AW293" s="167"/>
      <c r="AX293" s="169"/>
      <c r="AY293" s="169"/>
      <c r="AZ293" s="259"/>
      <c r="BA293" s="250"/>
      <c r="BB293" s="169"/>
      <c r="BC293" s="250"/>
    </row>
    <row r="294" spans="2:55" s="170" customFormat="1" ht="21" hidden="1" customHeight="1" x14ac:dyDescent="0.25">
      <c r="B294" s="264"/>
      <c r="C294" s="267"/>
      <c r="D294" s="258"/>
      <c r="E294" s="259"/>
      <c r="F294" s="255"/>
      <c r="G294" s="258"/>
      <c r="H294" s="250"/>
      <c r="I294" s="252"/>
      <c r="J294" s="254"/>
      <c r="K294" s="182"/>
      <c r="L294" s="261"/>
      <c r="M294" s="262"/>
      <c r="N294" s="261"/>
      <c r="O294" s="256"/>
      <c r="P294" s="292"/>
      <c r="Q294" s="261"/>
      <c r="R294" s="330"/>
      <c r="S294" s="330"/>
      <c r="T294" s="330"/>
      <c r="U294" s="328"/>
      <c r="V294" s="292"/>
      <c r="W294" s="149"/>
      <c r="X294" s="166"/>
      <c r="Y294" s="175" t="str">
        <f>IF(X294=Controles!$D$5,Controles!$E$5,IF(X294=Controles!$D$6,Controles!$E$6,IF(X294=Controles!$D$7,Controles!$E$7," ")))</f>
        <v xml:space="preserve"> </v>
      </c>
      <c r="Z294" s="166"/>
      <c r="AA294" s="65" t="str">
        <f>IF(Z294=Controles!$D$8,Controles!$E$8,IF(Z294=Controles!$D$9,Controles!$E$9," "))</f>
        <v xml:space="preserve"> </v>
      </c>
      <c r="AB294" s="65" t="str">
        <f t="shared" si="146"/>
        <v/>
      </c>
      <c r="AC294" s="166"/>
      <c r="AD294" s="166"/>
      <c r="AE294" s="166"/>
      <c r="AF294" s="97" t="str">
        <f>+IF(X294=Controles!$D$5,Controles!$N$5,IF(X294=Controles!$D$6,Controles!$N$6,IF(X294=Controles!$D$7,Controles!$N$7," ")))</f>
        <v xml:space="preserve"> </v>
      </c>
      <c r="AG294" s="138" t="str">
        <f>IFERROR(IF(AND(AF293=Controles!$N$5,AF294=Controles!$N$5),(AG293-(+AG293*AB294)),IF(AND(AF293=Controles!$N$7,AF294=Controles!$N$5),(AG292-(+AG292*AB294)),IF(AF294=Controles!$N$7,AG293,""))),"")</f>
        <v/>
      </c>
      <c r="AH294" s="138" t="str">
        <f>IFERROR(IF(AND(AF293=Controles!$N$7,AF294=Controles!$N$7),(AH293-(+AH293*AB294)),IF(AND(AF293=Controles!$N$5,AF294=Controles!$N$7),(AH292-(+AH292*AB294)),IF(AF294=Controles!$N$5,AH293,""))),"")</f>
        <v/>
      </c>
      <c r="AI294" s="178" t="str">
        <f t="shared" si="159"/>
        <v/>
      </c>
      <c r="AJ294" s="178" t="str">
        <f t="shared" si="160"/>
        <v/>
      </c>
      <c r="AK294" s="179" t="str">
        <f t="shared" si="161"/>
        <v xml:space="preserve"> </v>
      </c>
      <c r="AL294" s="180" t="str">
        <f>IFERROR(VLOOKUP(AK294,'Matriz Calificación'!$C$54:$F$78,2,FALSE),"")</f>
        <v/>
      </c>
      <c r="AM294" s="181" t="str">
        <f>IFERROR(VLOOKUP(AL294,'Matriz Calificación'!$D$54:$I$78,4,FALSE)," ")</f>
        <v xml:space="preserve"> </v>
      </c>
      <c r="AN294" s="289"/>
      <c r="AO294" s="289"/>
      <c r="AP294" s="292"/>
      <c r="AQ294" s="329"/>
      <c r="AR294" s="66"/>
      <c r="AS294" s="167"/>
      <c r="AT294" s="167"/>
      <c r="AU294" s="167"/>
      <c r="AV294" s="66"/>
      <c r="AW294" s="167"/>
      <c r="AX294" s="169"/>
      <c r="AY294" s="169"/>
      <c r="AZ294" s="259"/>
      <c r="BA294" s="250"/>
      <c r="BB294" s="169"/>
      <c r="BC294" s="250"/>
    </row>
    <row r="295" spans="2:55" s="170" customFormat="1" ht="21" hidden="1" customHeight="1" x14ac:dyDescent="0.25">
      <c r="B295" s="264"/>
      <c r="C295" s="267"/>
      <c r="D295" s="258"/>
      <c r="E295" s="259"/>
      <c r="F295" s="255"/>
      <c r="G295" s="258"/>
      <c r="H295" s="250"/>
      <c r="I295" s="252"/>
      <c r="J295" s="254"/>
      <c r="K295" s="182"/>
      <c r="L295" s="261"/>
      <c r="M295" s="262"/>
      <c r="N295" s="261"/>
      <c r="O295" s="256"/>
      <c r="P295" s="292"/>
      <c r="Q295" s="261"/>
      <c r="R295" s="330"/>
      <c r="S295" s="330"/>
      <c r="T295" s="330"/>
      <c r="U295" s="328"/>
      <c r="V295" s="292"/>
      <c r="W295" s="149"/>
      <c r="X295" s="166"/>
      <c r="Y295" s="175" t="str">
        <f>IF(X295=Controles!$D$5,Controles!$E$5,IF(X295=Controles!$D$6,Controles!$E$6,IF(X295=Controles!$D$7,Controles!$E$7," ")))</f>
        <v xml:space="preserve"> </v>
      </c>
      <c r="Z295" s="166"/>
      <c r="AA295" s="65" t="str">
        <f>IF(Z295=Controles!$D$8,Controles!$E$8,IF(Z295=Controles!$D$9,Controles!$E$9," "))</f>
        <v xml:space="preserve"> </v>
      </c>
      <c r="AB295" s="65" t="str">
        <f t="shared" si="146"/>
        <v/>
      </c>
      <c r="AC295" s="166"/>
      <c r="AD295" s="166"/>
      <c r="AE295" s="166"/>
      <c r="AF295" s="97" t="str">
        <f>+IF(X295=Controles!$D$5,Controles!$N$5,IF(X295=Controles!$D$6,Controles!$N$6,IF(X295=Controles!$D$7,Controles!$N$7," ")))</f>
        <v xml:space="preserve"> </v>
      </c>
      <c r="AG295" s="138" t="str">
        <f>IFERROR(IF(AND(AF294=Controles!$N$5,AF295=Controles!$N$5),(AG294-(+AG294*AB295)),IF(AND(AF294=Controles!$N$7,AF295=Controles!$N$5),(AG293-(+AG293*AB295)),IF(AF295=Controles!$N$7,AG294,""))),"")</f>
        <v/>
      </c>
      <c r="AH295" s="138" t="str">
        <f>IFERROR(IF(AND(AF294=Controles!$N$7,AF295=Controles!$N$7),(AH294-(+AH294*AB295)),IF(AND(AF294=Controles!$N$5,AF295=Controles!$N$7),(AH293-(+AH293*AB295)),IF(AF295=Controles!$N$5,AH294,""))),"")</f>
        <v/>
      </c>
      <c r="AI295" s="178" t="str">
        <f t="shared" si="159"/>
        <v/>
      </c>
      <c r="AJ295" s="178" t="str">
        <f t="shared" si="160"/>
        <v/>
      </c>
      <c r="AK295" s="179" t="str">
        <f t="shared" si="161"/>
        <v xml:space="preserve"> </v>
      </c>
      <c r="AL295" s="180" t="str">
        <f>IFERROR(VLOOKUP(AK295,'Matriz Calificación'!$C$54:$F$78,2,FALSE),"")</f>
        <v/>
      </c>
      <c r="AM295" s="181" t="str">
        <f>IFERROR(VLOOKUP(AL295,'Matriz Calificación'!$D$54:$I$78,4,FALSE)," ")</f>
        <v xml:space="preserve"> </v>
      </c>
      <c r="AN295" s="289"/>
      <c r="AO295" s="289"/>
      <c r="AP295" s="292"/>
      <c r="AQ295" s="329"/>
      <c r="AR295" s="66"/>
      <c r="AS295" s="167"/>
      <c r="AT295" s="167"/>
      <c r="AU295" s="167"/>
      <c r="AV295" s="66"/>
      <c r="AW295" s="167"/>
      <c r="AX295" s="169"/>
      <c r="AY295" s="169"/>
      <c r="AZ295" s="259"/>
      <c r="BA295" s="250"/>
      <c r="BB295" s="169"/>
      <c r="BC295" s="250"/>
    </row>
    <row r="296" spans="2:55" s="170" customFormat="1" ht="21" hidden="1" customHeight="1" x14ac:dyDescent="0.25">
      <c r="B296" s="264"/>
      <c r="C296" s="267"/>
      <c r="D296" s="258"/>
      <c r="E296" s="259"/>
      <c r="F296" s="255"/>
      <c r="G296" s="258"/>
      <c r="H296" s="250"/>
      <c r="I296" s="252"/>
      <c r="J296" s="254"/>
      <c r="K296" s="182"/>
      <c r="L296" s="261"/>
      <c r="M296" s="262"/>
      <c r="N296" s="261"/>
      <c r="O296" s="256"/>
      <c r="P296" s="292"/>
      <c r="Q296" s="261"/>
      <c r="R296" s="330"/>
      <c r="S296" s="330"/>
      <c r="T296" s="330"/>
      <c r="U296" s="328"/>
      <c r="V296" s="292"/>
      <c r="W296" s="149"/>
      <c r="X296" s="166"/>
      <c r="Y296" s="175" t="str">
        <f>IF(X296=Controles!$D$5,Controles!$E$5,IF(X296=Controles!$D$6,Controles!$E$6,IF(X296=Controles!$D$7,Controles!$E$7," ")))</f>
        <v xml:space="preserve"> </v>
      </c>
      <c r="Z296" s="166"/>
      <c r="AA296" s="65" t="str">
        <f>IF(Z296=Controles!$D$8,Controles!$E$8,IF(Z296=Controles!$D$9,Controles!$E$9," "))</f>
        <v xml:space="preserve"> </v>
      </c>
      <c r="AB296" s="65" t="str">
        <f t="shared" si="146"/>
        <v/>
      </c>
      <c r="AC296" s="166"/>
      <c r="AD296" s="166"/>
      <c r="AE296" s="166"/>
      <c r="AF296" s="97" t="str">
        <f>+IF(X296=Controles!$D$5,Controles!$N$5,IF(X296=Controles!$D$6,Controles!$N$6,IF(X296=Controles!$D$7,Controles!$N$7," ")))</f>
        <v xml:space="preserve"> </v>
      </c>
      <c r="AG296" s="138" t="str">
        <f>IFERROR(IF(AND(AF295=Controles!$N$5,AF296=Controles!$N$5),(AG295-(+AG295*AB296)),IF(AND(AF295=Controles!$N$7,AF296=Controles!$N$5),(AG294-(+AG294*AB296)),IF(AF296=Controles!$N$7,AG295,""))),"")</f>
        <v/>
      </c>
      <c r="AH296" s="138" t="str">
        <f>IFERROR(IF(AND(AF295=Controles!$N$7,AF296=Controles!$N$7),(AH295-(+AH295*AB296)),IF(AND(AF295=Controles!$N$5,AF296=Controles!$N$7),(AH294-(+AH294*AB296)),IF(AF296=Controles!$N$5,AH295,""))),"")</f>
        <v/>
      </c>
      <c r="AI296" s="178" t="str">
        <f t="shared" si="159"/>
        <v/>
      </c>
      <c r="AJ296" s="178" t="str">
        <f t="shared" si="160"/>
        <v/>
      </c>
      <c r="AK296" s="179" t="str">
        <f t="shared" si="161"/>
        <v xml:space="preserve"> </v>
      </c>
      <c r="AL296" s="180" t="str">
        <f>IFERROR(VLOOKUP(AK296,'Matriz Calificación'!$C$54:$F$78,2,FALSE),"")</f>
        <v/>
      </c>
      <c r="AM296" s="181" t="str">
        <f>IFERROR(VLOOKUP(AL296,'Matriz Calificación'!$D$54:$I$78,4,FALSE)," ")</f>
        <v xml:space="preserve"> </v>
      </c>
      <c r="AN296" s="289"/>
      <c r="AO296" s="289"/>
      <c r="AP296" s="292"/>
      <c r="AQ296" s="329"/>
      <c r="AR296" s="66"/>
      <c r="AS296" s="165"/>
      <c r="AT296" s="168"/>
      <c r="AU296" s="168"/>
      <c r="AV296" s="66"/>
      <c r="AW296" s="167"/>
      <c r="AX296" s="169"/>
      <c r="AY296" s="169"/>
      <c r="AZ296" s="259"/>
      <c r="BA296" s="250"/>
      <c r="BB296" s="169"/>
      <c r="BC296" s="250"/>
    </row>
    <row r="297" spans="2:55" s="170" customFormat="1" ht="21" hidden="1" customHeight="1" x14ac:dyDescent="0.25">
      <c r="B297" s="264"/>
      <c r="C297" s="267"/>
      <c r="D297" s="258"/>
      <c r="E297" s="259"/>
      <c r="F297" s="255"/>
      <c r="G297" s="258"/>
      <c r="H297" s="250"/>
      <c r="I297" s="252"/>
      <c r="J297" s="254"/>
      <c r="K297" s="182"/>
      <c r="L297" s="261"/>
      <c r="M297" s="262"/>
      <c r="N297" s="261"/>
      <c r="O297" s="256"/>
      <c r="P297" s="292"/>
      <c r="Q297" s="261"/>
      <c r="R297" s="330"/>
      <c r="S297" s="330"/>
      <c r="T297" s="330"/>
      <c r="U297" s="328"/>
      <c r="V297" s="292"/>
      <c r="W297" s="149"/>
      <c r="X297" s="166"/>
      <c r="Y297" s="175" t="str">
        <f>IF(X297=Controles!$D$5,Controles!$E$5,IF(X297=Controles!$D$6,Controles!$E$6,IF(X297=Controles!$D$7,Controles!$E$7," ")))</f>
        <v xml:space="preserve"> </v>
      </c>
      <c r="Z297" s="166"/>
      <c r="AA297" s="65" t="str">
        <f>IF(Z297=Controles!$D$8,Controles!$E$8,IF(Z297=Controles!$D$9,Controles!$E$9," "))</f>
        <v xml:space="preserve"> </v>
      </c>
      <c r="AB297" s="65" t="str">
        <f t="shared" si="146"/>
        <v/>
      </c>
      <c r="AC297" s="166"/>
      <c r="AD297" s="166"/>
      <c r="AE297" s="166"/>
      <c r="AF297" s="97" t="str">
        <f>+IF(X297=Controles!$D$5,Controles!$N$5,IF(X297=Controles!$D$6,Controles!$N$6,IF(X297=Controles!$D$7,Controles!$N$7," ")))</f>
        <v xml:space="preserve"> </v>
      </c>
      <c r="AG297" s="138" t="str">
        <f>IFERROR(IF(AND(AF296=Controles!$N$5,AF297=Controles!$N$5),(AG296-(+AG296*AB297)),IF(AND(AF296=Controles!$N$7,AF297=Controles!$N$5),(AG295-(+AG295*AB297)),IF(AF297=Controles!$N$7,AG296,""))),"")</f>
        <v/>
      </c>
      <c r="AH297" s="138" t="str">
        <f>IFERROR(IF(AND(AF296=Controles!$N$7,AF297=Controles!$N$7),(AH296-(+AH296*AB297)),IF(AND(AF296=Controles!$N$5,AF297=Controles!$N$7),(AH295-(+AH295*AB297)),IF(AF297=Controles!$N$5,AH296,""))),"")</f>
        <v/>
      </c>
      <c r="AI297" s="178" t="str">
        <f t="shared" si="159"/>
        <v/>
      </c>
      <c r="AJ297" s="178" t="str">
        <f t="shared" si="160"/>
        <v/>
      </c>
      <c r="AK297" s="179" t="str">
        <f t="shared" si="161"/>
        <v xml:space="preserve"> </v>
      </c>
      <c r="AL297" s="180" t="str">
        <f>IFERROR(VLOOKUP(AK297,'Matriz Calificación'!$C$54:$F$78,2,FALSE),"")</f>
        <v/>
      </c>
      <c r="AM297" s="181" t="str">
        <f>IFERROR(VLOOKUP(AL297,'Matriz Calificación'!$D$54:$I$78,4,FALSE)," ")</f>
        <v xml:space="preserve"> </v>
      </c>
      <c r="AN297" s="289"/>
      <c r="AO297" s="289"/>
      <c r="AP297" s="292"/>
      <c r="AQ297" s="329"/>
      <c r="AR297" s="66"/>
      <c r="AS297" s="165"/>
      <c r="AT297" s="168"/>
      <c r="AU297" s="168"/>
      <c r="AV297" s="66"/>
      <c r="AW297" s="167"/>
      <c r="AX297" s="169"/>
      <c r="AY297" s="169"/>
      <c r="AZ297" s="259"/>
      <c r="BA297" s="250"/>
      <c r="BB297" s="169"/>
      <c r="BC297" s="250"/>
    </row>
    <row r="298" spans="2:55" s="170" customFormat="1" ht="21" hidden="1" customHeight="1" x14ac:dyDescent="0.25">
      <c r="B298" s="265"/>
      <c r="C298" s="268"/>
      <c r="D298" s="258"/>
      <c r="E298" s="259"/>
      <c r="F298" s="255"/>
      <c r="G298" s="258"/>
      <c r="H298" s="250"/>
      <c r="I298" s="253"/>
      <c r="J298" s="254"/>
      <c r="K298" s="182"/>
      <c r="L298" s="261"/>
      <c r="M298" s="262"/>
      <c r="N298" s="261"/>
      <c r="O298" s="257"/>
      <c r="P298" s="292"/>
      <c r="Q298" s="261"/>
      <c r="R298" s="330"/>
      <c r="S298" s="330"/>
      <c r="T298" s="330"/>
      <c r="U298" s="328"/>
      <c r="V298" s="292"/>
      <c r="W298" s="149"/>
      <c r="X298" s="166"/>
      <c r="Y298" s="175" t="str">
        <f>IF(X298=Controles!$D$5,Controles!$E$5,IF(X298=Controles!$D$6,Controles!$E$6,IF(X298=Controles!$D$7,Controles!$E$7," ")))</f>
        <v xml:space="preserve"> </v>
      </c>
      <c r="Z298" s="166"/>
      <c r="AA298" s="65" t="str">
        <f>IF(Z298=Controles!$D$8,Controles!$E$8,IF(Z298=Controles!$D$9,Controles!$E$9," "))</f>
        <v xml:space="preserve"> </v>
      </c>
      <c r="AB298" s="65" t="str">
        <f t="shared" si="146"/>
        <v/>
      </c>
      <c r="AC298" s="166"/>
      <c r="AD298" s="166"/>
      <c r="AE298" s="166"/>
      <c r="AF298" s="97" t="str">
        <f>+IF(X298=Controles!$D$5,Controles!$N$5,IF(X298=Controles!$D$6,Controles!$N$6,IF(X298=Controles!$D$7,Controles!$N$7," ")))</f>
        <v xml:space="preserve"> </v>
      </c>
      <c r="AG298" s="138" t="str">
        <f>IFERROR(IF(AND(AF297=Controles!$N$5,AF298=Controles!$N$5),(AG297-(+AG297*AB298)),IF(AND(AF297=Controles!$N$7,AF298=Controles!$N$5),(AG296-(+AG296*AB298)),IF(AF298=Controles!$N$7,AG297,""))),"")</f>
        <v/>
      </c>
      <c r="AH298" s="138" t="str">
        <f>IFERROR(IF(AND(AF297=Controles!$N$7,AF298=Controles!$N$7),(AH297-(+AH297*AB298)),IF(AND(AF297=Controles!$N$5,AF298=Controles!$N$7),(AH296-(+AH296*AB298)),IF(AF298=Controles!$N$5,AH297,""))),"")</f>
        <v/>
      </c>
      <c r="AI298" s="178" t="str">
        <f t="shared" si="159"/>
        <v/>
      </c>
      <c r="AJ298" s="178" t="str">
        <f t="shared" si="160"/>
        <v/>
      </c>
      <c r="AK298" s="179" t="str">
        <f t="shared" si="161"/>
        <v xml:space="preserve"> </v>
      </c>
      <c r="AL298" s="180" t="str">
        <f>IFERROR(VLOOKUP(AK298,'Matriz Calificación'!$C$54:$F$78,2,FALSE),"")</f>
        <v/>
      </c>
      <c r="AM298" s="181" t="str">
        <f>IFERROR(VLOOKUP(AL298,'Matriz Calificación'!$D$54:$I$78,4,FALSE)," ")</f>
        <v xml:space="preserve"> </v>
      </c>
      <c r="AN298" s="290"/>
      <c r="AO298" s="290"/>
      <c r="AP298" s="292"/>
      <c r="AQ298" s="329"/>
      <c r="AR298" s="66"/>
      <c r="AS298" s="165"/>
      <c r="AT298" s="67"/>
      <c r="AU298" s="67"/>
      <c r="AV298" s="66"/>
      <c r="AW298" s="167"/>
      <c r="AX298" s="169"/>
      <c r="AY298" s="169"/>
      <c r="AZ298" s="259"/>
      <c r="BA298" s="250"/>
      <c r="BB298" s="169"/>
      <c r="BC298" s="250"/>
    </row>
    <row r="299" spans="2:55" s="170" customFormat="1" ht="21" hidden="1" customHeight="1" x14ac:dyDescent="0.25">
      <c r="B299" s="263"/>
      <c r="C299" s="266" t="str">
        <f>+IFERROR(VLOOKUP(B299,INF!$A$2:$B$90,2,FALSE)," ")</f>
        <v xml:space="preserve"> </v>
      </c>
      <c r="D299" s="258"/>
      <c r="E299" s="259"/>
      <c r="F299" s="260"/>
      <c r="G299" s="258"/>
      <c r="H299" s="250"/>
      <c r="I299" s="251"/>
      <c r="J299" s="254" t="str">
        <f t="shared" ref="J299" si="162">IF(G299&lt;&gt;"",CONCATENATE("Posibilidad de ",G299," por"," ",H299," debido a"," ",I299),"")</f>
        <v/>
      </c>
      <c r="K299" s="182"/>
      <c r="L299" s="261"/>
      <c r="M299" s="262"/>
      <c r="N299" s="261"/>
      <c r="O299" s="256"/>
      <c r="P299" s="292" t="str">
        <f>IF(O299="","",IF(O299&lt;=2,Probabilidad!$B$8,IF(O299&lt;=11.999,Probabilidad!$B$7,IF(O299&lt;=48,Probabilidad!$B$6,IF(O299&lt;=239.999,Probabilidad!$B$5,IF(O299&gt;=240,Probabilidad!$B$4,""))))))</f>
        <v/>
      </c>
      <c r="Q299" s="261"/>
      <c r="R299" s="330" t="str">
        <f>IFERROR(VLOOKUP(P299,Probabilidad!$B$4:$C$8,2,FALSE),"")</f>
        <v/>
      </c>
      <c r="S299" s="330" t="str">
        <f>IFERROR(VLOOKUP(Q299,Impacto!$B$4:$C$16,2,FALSE),"")</f>
        <v/>
      </c>
      <c r="T299" s="330" t="str">
        <f t="shared" ref="T299" si="163">IFERROR(VALUE((R299&amp;""&amp;S299))," ")</f>
        <v xml:space="preserve"> </v>
      </c>
      <c r="U299" s="328" t="str">
        <f>IFERROR(VLOOKUP(T299,'Matriz Calificación'!$C$54:$D$78,2,FALSE)," ")</f>
        <v xml:space="preserve"> </v>
      </c>
      <c r="V299" s="292" t="str">
        <f>IFERROR(VLOOKUP(T299,'Matriz Calificación'!$C$54:$F$78,3,FALSE)," ")</f>
        <v xml:space="preserve"> </v>
      </c>
      <c r="W299" s="149"/>
      <c r="X299" s="166"/>
      <c r="Y299" s="175" t="str">
        <f>IF(X299=Controles!$D$5,Controles!$E$5,IF(X299=Controles!$D$6,Controles!$E$6,IF(X299=Controles!$D$7,Controles!$E$7," ")))</f>
        <v xml:space="preserve"> </v>
      </c>
      <c r="Z299" s="166"/>
      <c r="AA299" s="65" t="str">
        <f>IF(Z299=Controles!$D$8,Controles!$E$8,IF(Z299=Controles!$D$9,Controles!$E$9," "))</f>
        <v xml:space="preserve"> </v>
      </c>
      <c r="AB299" s="65" t="str">
        <f t="shared" si="146"/>
        <v/>
      </c>
      <c r="AC299" s="166"/>
      <c r="AD299" s="166"/>
      <c r="AE299" s="166"/>
      <c r="AF299" s="97" t="str">
        <f>+IF(X299=Controles!$D$5,Controles!$N$5,IF(X299=Controles!$D$6,Controles!$N$6,IF(X299=Controles!$D$7,Controles!$N$7," ")))</f>
        <v xml:space="preserve"> </v>
      </c>
      <c r="AG299" s="138" t="str">
        <f>IFERROR(IF(AF299=Controles!$N$5,(($R$299-($R$299*AB299))),IF(AF299=Controles!$N$7,$R$299,""))," ")</f>
        <v/>
      </c>
      <c r="AH299" s="138" t="str">
        <f>IFERROR(IF(AF299=Controles!$N$7,(($S$299-($S$299*AB299))),IF(AF299=Controles!$N$5,$S$299,""))," ")</f>
        <v/>
      </c>
      <c r="AI299" s="178" t="str">
        <f>IFERROR(IF(AG299="","",IF(AG299&lt;=20,"20",IF(AG299&lt;=40,"40",IF(AG299&lt;=60,"60",IF(AG299&lt;=80,"80","100"))))),"")</f>
        <v/>
      </c>
      <c r="AJ299" s="178" t="str">
        <f>IFERROR(IF(AH299="","",IF(AH299&lt;=20,"20",IF(AH299&lt;=40,"40",IF(AH299&lt;=60,"60",IF(AH299&lt;=80,"80","100"))))),"")</f>
        <v/>
      </c>
      <c r="AK299" s="179" t="str">
        <f>IFERROR(VALUE((AI299&amp;""&amp;AJ299))," ")</f>
        <v xml:space="preserve"> </v>
      </c>
      <c r="AL299" s="180" t="str">
        <f>IFERROR(VLOOKUP(AK299,'Matriz Calificación'!$C$54:$F$78,2,FALSE),"")</f>
        <v/>
      </c>
      <c r="AM299" s="181" t="str">
        <f>IFERROR(VLOOKUP(AL299,'Matriz Calificación'!$D$54:$I$78,4,FALSE)," ")</f>
        <v xml:space="preserve"> </v>
      </c>
      <c r="AN299" s="288" t="e" cm="1" vm="1">
        <f t="array" aca="1" ref="AN299" ca="1">INDEX(AK299:AK307,COUNT(AK299:AK307))</f>
        <v>#VALUE!</v>
      </c>
      <c r="AO299" s="288" t="str">
        <f ca="1">IFERROR(VLOOKUP(AN299,'Matriz Calificación'!$C$54:$F$78,2,FALSE),"")</f>
        <v/>
      </c>
      <c r="AP299" s="292" t="str">
        <f ca="1">IFERROR(VLOOKUP(AO299,'Matriz Calificación'!$D$54:$I$78,4,FALSE)," ")</f>
        <v xml:space="preserve"> </v>
      </c>
      <c r="AQ299" s="329" t="str">
        <f ca="1">IFERROR(VLOOKUP(AO299,'Matriz Calificación'!$D$54:$I$78,5,FALSE)," ")</f>
        <v xml:space="preserve"> </v>
      </c>
      <c r="AR299" s="66"/>
      <c r="AS299" s="167"/>
      <c r="AT299" s="167"/>
      <c r="AU299" s="167"/>
      <c r="AV299" s="66"/>
      <c r="AW299" s="167"/>
      <c r="AX299" s="169"/>
      <c r="AY299" s="169"/>
      <c r="AZ299" s="259"/>
      <c r="BA299" s="250"/>
      <c r="BB299" s="169"/>
      <c r="BC299" s="250"/>
    </row>
    <row r="300" spans="2:55" s="170" customFormat="1" ht="21" hidden="1" customHeight="1" x14ac:dyDescent="0.25">
      <c r="B300" s="264"/>
      <c r="C300" s="267"/>
      <c r="D300" s="258"/>
      <c r="E300" s="259"/>
      <c r="F300" s="255"/>
      <c r="G300" s="258"/>
      <c r="H300" s="250"/>
      <c r="I300" s="252"/>
      <c r="J300" s="254"/>
      <c r="K300" s="182"/>
      <c r="L300" s="261"/>
      <c r="M300" s="262"/>
      <c r="N300" s="261"/>
      <c r="O300" s="256"/>
      <c r="P300" s="292"/>
      <c r="Q300" s="261"/>
      <c r="R300" s="330"/>
      <c r="S300" s="330"/>
      <c r="T300" s="330"/>
      <c r="U300" s="328"/>
      <c r="V300" s="292"/>
      <c r="W300" s="149"/>
      <c r="X300" s="166"/>
      <c r="Y300" s="175" t="str">
        <f>IF(X300=Controles!$D$5,Controles!$E$5,IF(X300=Controles!$D$6,Controles!$E$6,IF(X300=Controles!$D$7,Controles!$E$7," ")))</f>
        <v xml:space="preserve"> </v>
      </c>
      <c r="Z300" s="166"/>
      <c r="AA300" s="65" t="str">
        <f>IF(Z300=Controles!$D$8,Controles!$E$8,IF(Z300=Controles!$D$9,Controles!$E$9," "))</f>
        <v xml:space="preserve"> </v>
      </c>
      <c r="AB300" s="65" t="str">
        <f t="shared" si="146"/>
        <v/>
      </c>
      <c r="AC300" s="166"/>
      <c r="AD300" s="166"/>
      <c r="AE300" s="166"/>
      <c r="AF300" s="97" t="str">
        <f>+IF(X300=Controles!$D$5,Controles!$N$5,IF(X300=Controles!$D$6,Controles!$N$6,IF(X300=Controles!$D$7,Controles!$N$7," ")))</f>
        <v xml:space="preserve"> </v>
      </c>
      <c r="AG300" s="138" t="str">
        <f>IFERROR(IF(AND(AF299=Controles!$N$5,AF300=Controles!$N$5),(AG299-(+AG299*AB300)),IF(AF300=Controles!$N$5,(R299-(+R299*AB300)),IF(AF300=Controles!$N$7,AG299,""))),"")</f>
        <v/>
      </c>
      <c r="AH300" s="138" t="str">
        <f>IFERROR(IF(AND(AF299=Controles!$N$7,AF300=Controles!$N$7),(AH299-(+AH299*AB300)),IF(AF300=Controles!$N$7,($S$299-(+$S$299*AB300)),IF(AF300=Controles!$N$5,AH299,""))),"")</f>
        <v/>
      </c>
      <c r="AI300" s="178" t="str">
        <f t="shared" ref="AI300:AI307" si="164">IFERROR(IF(AG300="","",IF(AG300&lt;=20,"20",IF(AG300&lt;=40,"40",IF(AG300&lt;=60,"60",IF(AG300&lt;=80,"80","100"))))),"")</f>
        <v/>
      </c>
      <c r="AJ300" s="178" t="str">
        <f t="shared" ref="AJ300:AJ307" si="165">IFERROR(IF(AH300="","",IF(AH300&lt;=20,"20",IF(AH300&lt;=40,"40",IF(AH300&lt;=60,"60",IF(AH300&lt;=80,"80","100"))))),"")</f>
        <v/>
      </c>
      <c r="AK300" s="179" t="str">
        <f t="shared" ref="AK300:AK307" si="166">IFERROR(VALUE((AI300&amp;""&amp;AJ300))," ")</f>
        <v xml:space="preserve"> </v>
      </c>
      <c r="AL300" s="180" t="str">
        <f>IFERROR(VLOOKUP(AK300,'Matriz Calificación'!$C$54:$F$78,2,FALSE),"")</f>
        <v/>
      </c>
      <c r="AM300" s="181" t="str">
        <f>IFERROR(VLOOKUP(AL300,'Matriz Calificación'!$D$54:$I$78,4,FALSE)," ")</f>
        <v xml:space="preserve"> </v>
      </c>
      <c r="AN300" s="289"/>
      <c r="AO300" s="289"/>
      <c r="AP300" s="292"/>
      <c r="AQ300" s="329"/>
      <c r="AR300" s="66"/>
      <c r="AS300" s="167"/>
      <c r="AT300" s="167"/>
      <c r="AU300" s="167"/>
      <c r="AV300" s="66"/>
      <c r="AW300" s="167"/>
      <c r="AX300" s="169"/>
      <c r="AY300" s="169"/>
      <c r="AZ300" s="259"/>
      <c r="BA300" s="250"/>
      <c r="BB300" s="169"/>
      <c r="BC300" s="250"/>
    </row>
    <row r="301" spans="2:55" s="170" customFormat="1" ht="21" hidden="1" customHeight="1" x14ac:dyDescent="0.25">
      <c r="B301" s="264"/>
      <c r="C301" s="267"/>
      <c r="D301" s="258"/>
      <c r="E301" s="259"/>
      <c r="F301" s="255"/>
      <c r="G301" s="258"/>
      <c r="H301" s="250"/>
      <c r="I301" s="252"/>
      <c r="J301" s="254"/>
      <c r="K301" s="182"/>
      <c r="L301" s="261"/>
      <c r="M301" s="262"/>
      <c r="N301" s="261"/>
      <c r="O301" s="256"/>
      <c r="P301" s="292"/>
      <c r="Q301" s="261"/>
      <c r="R301" s="330"/>
      <c r="S301" s="330"/>
      <c r="T301" s="330"/>
      <c r="U301" s="328"/>
      <c r="V301" s="292"/>
      <c r="W301" s="149"/>
      <c r="X301" s="166"/>
      <c r="Y301" s="175" t="str">
        <f>IF(X301=Controles!$D$5,Controles!$E$5,IF(X301=Controles!$D$6,Controles!$E$6,IF(X301=Controles!$D$7,Controles!$E$7," ")))</f>
        <v xml:space="preserve"> </v>
      </c>
      <c r="Z301" s="166"/>
      <c r="AA301" s="65" t="str">
        <f>IF(Z301=Controles!$D$8,Controles!$E$8,IF(Z301=Controles!$D$9,Controles!$E$9," "))</f>
        <v xml:space="preserve"> </v>
      </c>
      <c r="AB301" s="65" t="str">
        <f t="shared" si="146"/>
        <v/>
      </c>
      <c r="AC301" s="166"/>
      <c r="AD301" s="166"/>
      <c r="AE301" s="166"/>
      <c r="AF301" s="97" t="str">
        <f>+IF(X301=Controles!$D$5,Controles!$N$5,IF(X301=Controles!$D$6,Controles!$N$6,IF(X301=Controles!$D$7,Controles!$N$7," ")))</f>
        <v xml:space="preserve"> </v>
      </c>
      <c r="AG301" s="138" t="str">
        <f>IFERROR(IF(AND(AF300=Controles!$N$5,AF301=Controles!$N$5),(AG300-(+AG300*AB301)),IF(AND(AF300=Controles!$N$7,AF301=Controles!$N$5),(AG299-(+AG299*AB301)),IF(AF301=Controles!$N$7,AG300,""))),"")</f>
        <v/>
      </c>
      <c r="AH301" s="138" t="str">
        <f>IFERROR(IF(AND(AF300=Controles!$N$7,AF301=Controles!$N$7),(AH300-(+AH300*AB301)),IF(AND(AF300=Controles!$N$5,AF301=Controles!$N$7),(AH299-(+AH299*AB301)),IF(AF301=Controles!$N$5,AH300,""))),"")</f>
        <v/>
      </c>
      <c r="AI301" s="178" t="str">
        <f t="shared" si="164"/>
        <v/>
      </c>
      <c r="AJ301" s="178" t="str">
        <f t="shared" si="165"/>
        <v/>
      </c>
      <c r="AK301" s="179" t="str">
        <f t="shared" si="166"/>
        <v xml:space="preserve"> </v>
      </c>
      <c r="AL301" s="180" t="str">
        <f>IFERROR(VLOOKUP(AK301,'Matriz Calificación'!$C$54:$F$78,2,FALSE),"")</f>
        <v/>
      </c>
      <c r="AM301" s="181" t="str">
        <f>IFERROR(VLOOKUP(AL301,'Matriz Calificación'!$D$54:$I$78,4,FALSE)," ")</f>
        <v xml:space="preserve"> </v>
      </c>
      <c r="AN301" s="289"/>
      <c r="AO301" s="289"/>
      <c r="AP301" s="292"/>
      <c r="AQ301" s="329"/>
      <c r="AR301" s="66"/>
      <c r="AS301" s="167"/>
      <c r="AT301" s="167"/>
      <c r="AU301" s="167"/>
      <c r="AV301" s="66"/>
      <c r="AW301" s="167"/>
      <c r="AX301" s="169"/>
      <c r="AY301" s="169"/>
      <c r="AZ301" s="259"/>
      <c r="BA301" s="250"/>
      <c r="BB301" s="169"/>
      <c r="BC301" s="250"/>
    </row>
    <row r="302" spans="2:55" s="170" customFormat="1" ht="21" hidden="1" customHeight="1" x14ac:dyDescent="0.25">
      <c r="B302" s="264"/>
      <c r="C302" s="267"/>
      <c r="D302" s="258"/>
      <c r="E302" s="259"/>
      <c r="F302" s="255"/>
      <c r="G302" s="258"/>
      <c r="H302" s="250"/>
      <c r="I302" s="252"/>
      <c r="J302" s="254"/>
      <c r="K302" s="182"/>
      <c r="L302" s="261"/>
      <c r="M302" s="262"/>
      <c r="N302" s="261"/>
      <c r="O302" s="256"/>
      <c r="P302" s="292"/>
      <c r="Q302" s="261"/>
      <c r="R302" s="330"/>
      <c r="S302" s="330"/>
      <c r="T302" s="330"/>
      <c r="U302" s="328"/>
      <c r="V302" s="292"/>
      <c r="W302" s="149"/>
      <c r="X302" s="166"/>
      <c r="Y302" s="175" t="str">
        <f>IF(X302=Controles!$D$5,Controles!$E$5,IF(X302=Controles!$D$6,Controles!$E$6,IF(X302=Controles!$D$7,Controles!$E$7," ")))</f>
        <v xml:space="preserve"> </v>
      </c>
      <c r="Z302" s="166"/>
      <c r="AA302" s="65" t="str">
        <f>IF(Z302=Controles!$D$8,Controles!$E$8,IF(Z302=Controles!$D$9,Controles!$E$9," "))</f>
        <v xml:space="preserve"> </v>
      </c>
      <c r="AB302" s="65" t="str">
        <f t="shared" si="146"/>
        <v/>
      </c>
      <c r="AC302" s="166"/>
      <c r="AD302" s="166"/>
      <c r="AE302" s="166"/>
      <c r="AF302" s="97" t="str">
        <f>+IF(X302=Controles!$D$5,Controles!$N$5,IF(X302=Controles!$D$6,Controles!$N$6,IF(X302=Controles!$D$7,Controles!$N$7," ")))</f>
        <v xml:space="preserve"> </v>
      </c>
      <c r="AG302" s="138" t="str">
        <f>IFERROR(IF(AND(AF301=Controles!$N$5,AF302=Controles!$N$5),(AG301-(+AG301*AB302)),IF(AND(AF301=Controles!$N$7,AF302=Controles!$N$5),(AG300-(+AG300*AB302)),IF(AF302=Controles!$N$7,AG301,""))),"")</f>
        <v/>
      </c>
      <c r="AH302" s="138" t="str">
        <f>IFERROR(IF(AND(AF301=Controles!$N$7,AF302=Controles!$N$7),(AH301-(+AH301*AB302)),IF(AND(AF301=Controles!$N$5,AF302=Controles!$N$7),(AH300-(+AH300*AB302)),IF(AF302=Controles!$N$5,AH301,""))),"")</f>
        <v/>
      </c>
      <c r="AI302" s="178" t="str">
        <f t="shared" si="164"/>
        <v/>
      </c>
      <c r="AJ302" s="178" t="str">
        <f t="shared" si="165"/>
        <v/>
      </c>
      <c r="AK302" s="179" t="str">
        <f t="shared" si="166"/>
        <v xml:space="preserve"> </v>
      </c>
      <c r="AL302" s="180" t="str">
        <f>IFERROR(VLOOKUP(AK302,'Matriz Calificación'!$C$54:$F$78,2,FALSE),"")</f>
        <v/>
      </c>
      <c r="AM302" s="181" t="str">
        <f>IFERROR(VLOOKUP(AL302,'Matriz Calificación'!$D$54:$I$78,4,FALSE)," ")</f>
        <v xml:space="preserve"> </v>
      </c>
      <c r="AN302" s="289"/>
      <c r="AO302" s="289"/>
      <c r="AP302" s="292"/>
      <c r="AQ302" s="329"/>
      <c r="AR302" s="66"/>
      <c r="AS302" s="167"/>
      <c r="AT302" s="167"/>
      <c r="AU302" s="167"/>
      <c r="AV302" s="66"/>
      <c r="AW302" s="167"/>
      <c r="AX302" s="169"/>
      <c r="AY302" s="169"/>
      <c r="AZ302" s="259"/>
      <c r="BA302" s="250"/>
      <c r="BB302" s="169"/>
      <c r="BC302" s="250"/>
    </row>
    <row r="303" spans="2:55" s="170" customFormat="1" ht="21" hidden="1" customHeight="1" x14ac:dyDescent="0.25">
      <c r="B303" s="264"/>
      <c r="C303" s="267"/>
      <c r="D303" s="258"/>
      <c r="E303" s="259"/>
      <c r="F303" s="255"/>
      <c r="G303" s="258"/>
      <c r="H303" s="250"/>
      <c r="I303" s="252"/>
      <c r="J303" s="254"/>
      <c r="K303" s="182"/>
      <c r="L303" s="261"/>
      <c r="M303" s="262"/>
      <c r="N303" s="261"/>
      <c r="O303" s="256"/>
      <c r="P303" s="292"/>
      <c r="Q303" s="261"/>
      <c r="R303" s="330"/>
      <c r="S303" s="330"/>
      <c r="T303" s="330"/>
      <c r="U303" s="328"/>
      <c r="V303" s="292"/>
      <c r="W303" s="149"/>
      <c r="X303" s="166"/>
      <c r="Y303" s="175" t="str">
        <f>IF(X303=Controles!$D$5,Controles!$E$5,IF(X303=Controles!$D$6,Controles!$E$6,IF(X303=Controles!$D$7,Controles!$E$7," ")))</f>
        <v xml:space="preserve"> </v>
      </c>
      <c r="Z303" s="166"/>
      <c r="AA303" s="65" t="str">
        <f>IF(Z303=Controles!$D$8,Controles!$E$8,IF(Z303=Controles!$D$9,Controles!$E$9," "))</f>
        <v xml:space="preserve"> </v>
      </c>
      <c r="AB303" s="65" t="str">
        <f t="shared" si="146"/>
        <v/>
      </c>
      <c r="AC303" s="166"/>
      <c r="AD303" s="166"/>
      <c r="AE303" s="166"/>
      <c r="AF303" s="97" t="str">
        <f>+IF(X303=Controles!$D$5,Controles!$N$5,IF(X303=Controles!$D$6,Controles!$N$6,IF(X303=Controles!$D$7,Controles!$N$7," ")))</f>
        <v xml:space="preserve"> </v>
      </c>
      <c r="AG303" s="138" t="str">
        <f>IFERROR(IF(AND(AF302=Controles!$N$5,AF303=Controles!$N$5),(AG302-(+AG302*AB303)),IF(AND(AF302=Controles!$N$7,AF303=Controles!$N$5),(AG301-(+AG301*AB303)),IF(AF303=Controles!$N$7,AG302,""))),"")</f>
        <v/>
      </c>
      <c r="AH303" s="138" t="str">
        <f>IFERROR(IF(AND(AF302=Controles!$N$7,AF303=Controles!$N$7),(AH302-(+AH302*AB303)),IF(AND(AF302=Controles!$N$5,AF303=Controles!$N$7),(AH301-(+AH301*AB303)),IF(AF303=Controles!$N$5,AH302,""))),"")</f>
        <v/>
      </c>
      <c r="AI303" s="178" t="str">
        <f t="shared" si="164"/>
        <v/>
      </c>
      <c r="AJ303" s="178" t="str">
        <f t="shared" si="165"/>
        <v/>
      </c>
      <c r="AK303" s="179" t="str">
        <f t="shared" si="166"/>
        <v xml:space="preserve"> </v>
      </c>
      <c r="AL303" s="180" t="str">
        <f>IFERROR(VLOOKUP(AK303,'Matriz Calificación'!$C$54:$F$78,2,FALSE),"")</f>
        <v/>
      </c>
      <c r="AM303" s="181" t="str">
        <f>IFERROR(VLOOKUP(AL303,'Matriz Calificación'!$D$54:$I$78,4,FALSE)," ")</f>
        <v xml:space="preserve"> </v>
      </c>
      <c r="AN303" s="289"/>
      <c r="AO303" s="289"/>
      <c r="AP303" s="292"/>
      <c r="AQ303" s="329"/>
      <c r="AR303" s="66"/>
      <c r="AS303" s="167"/>
      <c r="AT303" s="167"/>
      <c r="AU303" s="167"/>
      <c r="AV303" s="66"/>
      <c r="AW303" s="167"/>
      <c r="AX303" s="169"/>
      <c r="AY303" s="169"/>
      <c r="AZ303" s="259"/>
      <c r="BA303" s="250"/>
      <c r="BB303" s="169"/>
      <c r="BC303" s="250"/>
    </row>
    <row r="304" spans="2:55" s="170" customFormat="1" ht="21" hidden="1" customHeight="1" x14ac:dyDescent="0.25">
      <c r="B304" s="264"/>
      <c r="C304" s="267"/>
      <c r="D304" s="258"/>
      <c r="E304" s="259"/>
      <c r="F304" s="255"/>
      <c r="G304" s="258"/>
      <c r="H304" s="250"/>
      <c r="I304" s="252"/>
      <c r="J304" s="254"/>
      <c r="K304" s="182"/>
      <c r="L304" s="261"/>
      <c r="M304" s="262"/>
      <c r="N304" s="261"/>
      <c r="O304" s="256"/>
      <c r="P304" s="292"/>
      <c r="Q304" s="261"/>
      <c r="R304" s="330"/>
      <c r="S304" s="330"/>
      <c r="T304" s="330"/>
      <c r="U304" s="328"/>
      <c r="V304" s="292"/>
      <c r="W304" s="149"/>
      <c r="X304" s="166"/>
      <c r="Y304" s="175" t="str">
        <f>IF(X304=Controles!$D$5,Controles!$E$5,IF(X304=Controles!$D$6,Controles!$E$6,IF(X304=Controles!$D$7,Controles!$E$7," ")))</f>
        <v xml:space="preserve"> </v>
      </c>
      <c r="Z304" s="166"/>
      <c r="AA304" s="65" t="str">
        <f>IF(Z304=Controles!$D$8,Controles!$E$8,IF(Z304=Controles!$D$9,Controles!$E$9," "))</f>
        <v xml:space="preserve"> </v>
      </c>
      <c r="AB304" s="65" t="str">
        <f t="shared" si="146"/>
        <v/>
      </c>
      <c r="AC304" s="166"/>
      <c r="AD304" s="166"/>
      <c r="AE304" s="166"/>
      <c r="AF304" s="97" t="str">
        <f>+IF(X304=Controles!$D$5,Controles!$N$5,IF(X304=Controles!$D$6,Controles!$N$6,IF(X304=Controles!$D$7,Controles!$N$7," ")))</f>
        <v xml:space="preserve"> </v>
      </c>
      <c r="AG304" s="138" t="str">
        <f>IFERROR(IF(AND(AF303=Controles!$N$5,AF304=Controles!$N$5),(AG303-(+AG303*AB304)),IF(AND(AF303=Controles!$N$7,AF304=Controles!$N$5),(AG302-(+AG302*AB304)),IF(AF304=Controles!$N$7,AG303,""))),"")</f>
        <v/>
      </c>
      <c r="AH304" s="138" t="str">
        <f>IFERROR(IF(AND(AF303=Controles!$N$7,AF304=Controles!$N$7),(AH303-(+AH303*AB304)),IF(AND(AF303=Controles!$N$5,AF304=Controles!$N$7),(AH302-(+AH302*AB304)),IF(AF304=Controles!$N$5,AH303,""))),"")</f>
        <v/>
      </c>
      <c r="AI304" s="178" t="str">
        <f t="shared" si="164"/>
        <v/>
      </c>
      <c r="AJ304" s="178" t="str">
        <f t="shared" si="165"/>
        <v/>
      </c>
      <c r="AK304" s="179" t="str">
        <f t="shared" si="166"/>
        <v xml:space="preserve"> </v>
      </c>
      <c r="AL304" s="180" t="str">
        <f>IFERROR(VLOOKUP(AK304,'Matriz Calificación'!$C$54:$F$78,2,FALSE),"")</f>
        <v/>
      </c>
      <c r="AM304" s="181" t="str">
        <f>IFERROR(VLOOKUP(AL304,'Matriz Calificación'!$D$54:$I$78,4,FALSE)," ")</f>
        <v xml:space="preserve"> </v>
      </c>
      <c r="AN304" s="289"/>
      <c r="AO304" s="289"/>
      <c r="AP304" s="292"/>
      <c r="AQ304" s="329"/>
      <c r="AR304" s="66"/>
      <c r="AS304" s="167"/>
      <c r="AT304" s="167"/>
      <c r="AU304" s="167"/>
      <c r="AV304" s="66"/>
      <c r="AW304" s="167"/>
      <c r="AX304" s="169"/>
      <c r="AY304" s="169"/>
      <c r="AZ304" s="259"/>
      <c r="BA304" s="250"/>
      <c r="BB304" s="169"/>
      <c r="BC304" s="250"/>
    </row>
    <row r="305" spans="2:55" s="170" customFormat="1" ht="21" hidden="1" customHeight="1" x14ac:dyDescent="0.25">
      <c r="B305" s="264"/>
      <c r="C305" s="267"/>
      <c r="D305" s="258"/>
      <c r="E305" s="259"/>
      <c r="F305" s="255"/>
      <c r="G305" s="258"/>
      <c r="H305" s="250"/>
      <c r="I305" s="252"/>
      <c r="J305" s="254"/>
      <c r="K305" s="182"/>
      <c r="L305" s="261"/>
      <c r="M305" s="262"/>
      <c r="N305" s="261"/>
      <c r="O305" s="256"/>
      <c r="P305" s="292"/>
      <c r="Q305" s="261"/>
      <c r="R305" s="330"/>
      <c r="S305" s="330"/>
      <c r="T305" s="330"/>
      <c r="U305" s="328"/>
      <c r="V305" s="292"/>
      <c r="W305" s="149"/>
      <c r="X305" s="166"/>
      <c r="Y305" s="175" t="str">
        <f>IF(X305=Controles!$D$5,Controles!$E$5,IF(X305=Controles!$D$6,Controles!$E$6,IF(X305=Controles!$D$7,Controles!$E$7," ")))</f>
        <v xml:space="preserve"> </v>
      </c>
      <c r="Z305" s="166"/>
      <c r="AA305" s="65" t="str">
        <f>IF(Z305=Controles!$D$8,Controles!$E$8,IF(Z305=Controles!$D$9,Controles!$E$9," "))</f>
        <v xml:space="preserve"> </v>
      </c>
      <c r="AB305" s="65" t="str">
        <f t="shared" si="146"/>
        <v/>
      </c>
      <c r="AC305" s="166"/>
      <c r="AD305" s="166"/>
      <c r="AE305" s="166"/>
      <c r="AF305" s="97" t="str">
        <f>+IF(X305=Controles!$D$5,Controles!$N$5,IF(X305=Controles!$D$6,Controles!$N$6,IF(X305=Controles!$D$7,Controles!$N$7," ")))</f>
        <v xml:space="preserve"> </v>
      </c>
      <c r="AG305" s="138" t="str">
        <f>IFERROR(IF(AND(AF304=Controles!$N$5,AF305=Controles!$N$5),(AG304-(+AG304*AB305)),IF(AND(AF304=Controles!$N$7,AF305=Controles!$N$5),(AG303-(+AG303*AB305)),IF(AF305=Controles!$N$7,AG304,""))),"")</f>
        <v/>
      </c>
      <c r="AH305" s="138" t="str">
        <f>IFERROR(IF(AND(AF304=Controles!$N$7,AF305=Controles!$N$7),(AH304-(+AH304*AB305)),IF(AND(AF304=Controles!$N$5,AF305=Controles!$N$7),(AH303-(+AH303*AB305)),IF(AF305=Controles!$N$5,AH304,""))),"")</f>
        <v/>
      </c>
      <c r="AI305" s="178" t="str">
        <f t="shared" si="164"/>
        <v/>
      </c>
      <c r="AJ305" s="178" t="str">
        <f t="shared" si="165"/>
        <v/>
      </c>
      <c r="AK305" s="179" t="str">
        <f t="shared" si="166"/>
        <v xml:space="preserve"> </v>
      </c>
      <c r="AL305" s="180" t="str">
        <f>IFERROR(VLOOKUP(AK305,'Matriz Calificación'!$C$54:$F$78,2,FALSE),"")</f>
        <v/>
      </c>
      <c r="AM305" s="181" t="str">
        <f>IFERROR(VLOOKUP(AL305,'Matriz Calificación'!$D$54:$I$78,4,FALSE)," ")</f>
        <v xml:space="preserve"> </v>
      </c>
      <c r="AN305" s="289"/>
      <c r="AO305" s="289"/>
      <c r="AP305" s="292"/>
      <c r="AQ305" s="329"/>
      <c r="AR305" s="66"/>
      <c r="AS305" s="165"/>
      <c r="AT305" s="168"/>
      <c r="AU305" s="168"/>
      <c r="AV305" s="66"/>
      <c r="AW305" s="167"/>
      <c r="AX305" s="169"/>
      <c r="AY305" s="169"/>
      <c r="AZ305" s="259"/>
      <c r="BA305" s="250"/>
      <c r="BB305" s="169"/>
      <c r="BC305" s="250"/>
    </row>
    <row r="306" spans="2:55" s="170" customFormat="1" ht="21" hidden="1" customHeight="1" x14ac:dyDescent="0.25">
      <c r="B306" s="264"/>
      <c r="C306" s="267"/>
      <c r="D306" s="258"/>
      <c r="E306" s="259"/>
      <c r="F306" s="255"/>
      <c r="G306" s="258"/>
      <c r="H306" s="250"/>
      <c r="I306" s="252"/>
      <c r="J306" s="254"/>
      <c r="K306" s="182"/>
      <c r="L306" s="261"/>
      <c r="M306" s="262"/>
      <c r="N306" s="261"/>
      <c r="O306" s="256"/>
      <c r="P306" s="292"/>
      <c r="Q306" s="261"/>
      <c r="R306" s="330"/>
      <c r="S306" s="330"/>
      <c r="T306" s="330"/>
      <c r="U306" s="328"/>
      <c r="V306" s="292"/>
      <c r="W306" s="149"/>
      <c r="X306" s="166"/>
      <c r="Y306" s="175" t="str">
        <f>IF(X306=Controles!$D$5,Controles!$E$5,IF(X306=Controles!$D$6,Controles!$E$6,IF(X306=Controles!$D$7,Controles!$E$7," ")))</f>
        <v xml:space="preserve"> </v>
      </c>
      <c r="Z306" s="166"/>
      <c r="AA306" s="65" t="str">
        <f>IF(Z306=Controles!$D$8,Controles!$E$8,IF(Z306=Controles!$D$9,Controles!$E$9," "))</f>
        <v xml:space="preserve"> </v>
      </c>
      <c r="AB306" s="65" t="str">
        <f t="shared" si="146"/>
        <v/>
      </c>
      <c r="AC306" s="166"/>
      <c r="AD306" s="166"/>
      <c r="AE306" s="166"/>
      <c r="AF306" s="97" t="str">
        <f>+IF(X306=Controles!$D$5,Controles!$N$5,IF(X306=Controles!$D$6,Controles!$N$6,IF(X306=Controles!$D$7,Controles!$N$7," ")))</f>
        <v xml:space="preserve"> </v>
      </c>
      <c r="AG306" s="138" t="str">
        <f>IFERROR(IF(AND(AF305=Controles!$N$5,AF306=Controles!$N$5),(AG305-(+AG305*AB306)),IF(AND(AF305=Controles!$N$7,AF306=Controles!$N$5),(AG304-(+AG304*AB306)),IF(AF306=Controles!$N$7,AG305,""))),"")</f>
        <v/>
      </c>
      <c r="AH306" s="138" t="str">
        <f>IFERROR(IF(AND(AF305=Controles!$N$7,AF306=Controles!$N$7),(AH305-(+AH305*AB306)),IF(AND(AF305=Controles!$N$5,AF306=Controles!$N$7),(AH304-(+AH304*AB306)),IF(AF306=Controles!$N$5,AH305,""))),"")</f>
        <v/>
      </c>
      <c r="AI306" s="178" t="str">
        <f t="shared" si="164"/>
        <v/>
      </c>
      <c r="AJ306" s="178" t="str">
        <f t="shared" si="165"/>
        <v/>
      </c>
      <c r="AK306" s="179" t="str">
        <f t="shared" si="166"/>
        <v xml:space="preserve"> </v>
      </c>
      <c r="AL306" s="180" t="str">
        <f>IFERROR(VLOOKUP(AK306,'Matriz Calificación'!$C$54:$F$78,2,FALSE),"")</f>
        <v/>
      </c>
      <c r="AM306" s="181" t="str">
        <f>IFERROR(VLOOKUP(AL306,'Matriz Calificación'!$D$54:$I$78,4,FALSE)," ")</f>
        <v xml:space="preserve"> </v>
      </c>
      <c r="AN306" s="289"/>
      <c r="AO306" s="289"/>
      <c r="AP306" s="292"/>
      <c r="AQ306" s="329"/>
      <c r="AR306" s="66"/>
      <c r="AS306" s="165"/>
      <c r="AT306" s="168"/>
      <c r="AU306" s="168"/>
      <c r="AV306" s="66"/>
      <c r="AW306" s="167"/>
      <c r="AX306" s="169"/>
      <c r="AY306" s="169"/>
      <c r="AZ306" s="259"/>
      <c r="BA306" s="250"/>
      <c r="BB306" s="169"/>
      <c r="BC306" s="250"/>
    </row>
    <row r="307" spans="2:55" s="170" customFormat="1" ht="21" hidden="1" customHeight="1" x14ac:dyDescent="0.25">
      <c r="B307" s="265"/>
      <c r="C307" s="268"/>
      <c r="D307" s="258"/>
      <c r="E307" s="259"/>
      <c r="F307" s="255"/>
      <c r="G307" s="258"/>
      <c r="H307" s="250"/>
      <c r="I307" s="253"/>
      <c r="J307" s="254"/>
      <c r="K307" s="182"/>
      <c r="L307" s="261"/>
      <c r="M307" s="262"/>
      <c r="N307" s="261"/>
      <c r="O307" s="257"/>
      <c r="P307" s="292"/>
      <c r="Q307" s="261"/>
      <c r="R307" s="330"/>
      <c r="S307" s="330"/>
      <c r="T307" s="330"/>
      <c r="U307" s="328"/>
      <c r="V307" s="292"/>
      <c r="W307" s="149"/>
      <c r="X307" s="166"/>
      <c r="Y307" s="175" t="str">
        <f>IF(X307=Controles!$D$5,Controles!$E$5,IF(X307=Controles!$D$6,Controles!$E$6,IF(X307=Controles!$D$7,Controles!$E$7," ")))</f>
        <v xml:space="preserve"> </v>
      </c>
      <c r="Z307" s="166"/>
      <c r="AA307" s="65" t="str">
        <f>IF(Z307=Controles!$D$8,Controles!$E$8,IF(Z307=Controles!$D$9,Controles!$E$9," "))</f>
        <v xml:space="preserve"> </v>
      </c>
      <c r="AB307" s="65" t="str">
        <f t="shared" si="146"/>
        <v/>
      </c>
      <c r="AC307" s="166"/>
      <c r="AD307" s="166"/>
      <c r="AE307" s="166"/>
      <c r="AF307" s="97" t="str">
        <f>+IF(X307=Controles!$D$5,Controles!$N$5,IF(X307=Controles!$D$6,Controles!$N$6,IF(X307=Controles!$D$7,Controles!$N$7," ")))</f>
        <v xml:space="preserve"> </v>
      </c>
      <c r="AG307" s="138" t="str">
        <f>IFERROR(IF(AND(AF306=Controles!$N$5,AF307=Controles!$N$5),(AG306-(+AG306*AB307)),IF(AND(AF306=Controles!$N$7,AF307=Controles!$N$5),(AG305-(+AG305*AB307)),IF(AF307=Controles!$N$7,AG306,""))),"")</f>
        <v/>
      </c>
      <c r="AH307" s="138" t="str">
        <f>IFERROR(IF(AND(AF306=Controles!$N$7,AF307=Controles!$N$7),(AH306-(+AH306*AB307)),IF(AND(AF306=Controles!$N$5,AF307=Controles!$N$7),(AH305-(+AH305*AB307)),IF(AF307=Controles!$N$5,AH306,""))),"")</f>
        <v/>
      </c>
      <c r="AI307" s="178" t="str">
        <f t="shared" si="164"/>
        <v/>
      </c>
      <c r="AJ307" s="178" t="str">
        <f t="shared" si="165"/>
        <v/>
      </c>
      <c r="AK307" s="179" t="str">
        <f t="shared" si="166"/>
        <v xml:space="preserve"> </v>
      </c>
      <c r="AL307" s="180" t="str">
        <f>IFERROR(VLOOKUP(AK307,'Matriz Calificación'!$C$54:$F$78,2,FALSE),"")</f>
        <v/>
      </c>
      <c r="AM307" s="181" t="str">
        <f>IFERROR(VLOOKUP(AL307,'Matriz Calificación'!$D$54:$I$78,4,FALSE)," ")</f>
        <v xml:space="preserve"> </v>
      </c>
      <c r="AN307" s="290"/>
      <c r="AO307" s="290"/>
      <c r="AP307" s="292"/>
      <c r="AQ307" s="329"/>
      <c r="AR307" s="66"/>
      <c r="AS307" s="165"/>
      <c r="AT307" s="67"/>
      <c r="AU307" s="67"/>
      <c r="AV307" s="66"/>
      <c r="AW307" s="167"/>
      <c r="AX307" s="169"/>
      <c r="AY307" s="169"/>
      <c r="AZ307" s="259"/>
      <c r="BA307" s="250"/>
      <c r="BB307" s="169"/>
      <c r="BC307" s="250"/>
    </row>
    <row r="308" spans="2:55" s="170" customFormat="1" ht="21" hidden="1" customHeight="1" x14ac:dyDescent="0.25">
      <c r="B308" s="263"/>
      <c r="C308" s="266" t="str">
        <f>+IFERROR(VLOOKUP(B308,INF!$A$2:$B$90,2,FALSE)," ")</f>
        <v xml:space="preserve"> </v>
      </c>
      <c r="D308" s="258"/>
      <c r="E308" s="259"/>
      <c r="F308" s="260"/>
      <c r="G308" s="258"/>
      <c r="H308" s="250"/>
      <c r="I308" s="251"/>
      <c r="J308" s="254" t="str">
        <f t="shared" ref="J308" si="167">IF(G308&lt;&gt;"",CONCATENATE("Posibilidad de ",G308," por"," ",H308," debido a"," ",I308),"")</f>
        <v/>
      </c>
      <c r="K308" s="182"/>
      <c r="L308" s="261"/>
      <c r="M308" s="262"/>
      <c r="N308" s="261"/>
      <c r="O308" s="256"/>
      <c r="P308" s="292" t="str">
        <f>IF(O308="","",IF(O308&lt;=2,Probabilidad!$B$8,IF(O308&lt;=11.999,Probabilidad!$B$7,IF(O308&lt;=48,Probabilidad!$B$6,IF(O308&lt;=239.999,Probabilidad!$B$5,IF(O308&gt;=240,Probabilidad!$B$4,""))))))</f>
        <v/>
      </c>
      <c r="Q308" s="261"/>
      <c r="R308" s="330" t="str">
        <f>IFERROR(VLOOKUP(P308,Probabilidad!$B$4:$C$8,2,FALSE),"")</f>
        <v/>
      </c>
      <c r="S308" s="330" t="str">
        <f>IFERROR(VLOOKUP(Q308,Impacto!$B$4:$C$16,2,FALSE),"")</f>
        <v/>
      </c>
      <c r="T308" s="330" t="str">
        <f t="shared" ref="T308" si="168">IFERROR(VALUE((R308&amp;""&amp;S308))," ")</f>
        <v xml:space="preserve"> </v>
      </c>
      <c r="U308" s="328" t="str">
        <f>IFERROR(VLOOKUP(T308,'Matriz Calificación'!$C$54:$D$78,2,FALSE)," ")</f>
        <v xml:space="preserve"> </v>
      </c>
      <c r="V308" s="292" t="str">
        <f>IFERROR(VLOOKUP(T308,'Matriz Calificación'!$C$54:$F$78,3,FALSE)," ")</f>
        <v xml:space="preserve"> </v>
      </c>
      <c r="W308" s="149"/>
      <c r="X308" s="166"/>
      <c r="Y308" s="175" t="str">
        <f>IF(X308=Controles!$D$5,Controles!$E$5,IF(X308=Controles!$D$6,Controles!$E$6,IF(X308=Controles!$D$7,Controles!$E$7," ")))</f>
        <v xml:space="preserve"> </v>
      </c>
      <c r="Z308" s="166"/>
      <c r="AA308" s="65" t="str">
        <f>IF(Z308=Controles!$D$8,Controles!$E$8,IF(Z308=Controles!$D$9,Controles!$E$9," "))</f>
        <v xml:space="preserve"> </v>
      </c>
      <c r="AB308" s="65" t="str">
        <f t="shared" si="146"/>
        <v/>
      </c>
      <c r="AC308" s="166"/>
      <c r="AD308" s="166"/>
      <c r="AE308" s="166"/>
      <c r="AF308" s="97" t="str">
        <f>+IF(X308=Controles!$D$5,Controles!$N$5,IF(X308=Controles!$D$6,Controles!$N$6,IF(X308=Controles!$D$7,Controles!$N$7," ")))</f>
        <v xml:space="preserve"> </v>
      </c>
      <c r="AG308" s="138" t="str">
        <f>IFERROR(IF(AF308=Controles!$N$5,(($R$308-($R$308*AB308))),IF(AF308=Controles!$N$7,$R$308,""))," ")</f>
        <v/>
      </c>
      <c r="AH308" s="138" t="str">
        <f>IFERROR(IF(AF308=Controles!$N$7,(($S$308-($S$308*AB308))),IF(AF308=Controles!$N$5,$S$308,""))," ")</f>
        <v/>
      </c>
      <c r="AI308" s="178" t="str">
        <f>IFERROR(IF(AG308="","",IF(AG308&lt;=20,"20",IF(AG308&lt;=40,"40",IF(AG308&lt;=60,"60",IF(AG308&lt;=80,"80","100"))))),"")</f>
        <v/>
      </c>
      <c r="AJ308" s="178" t="str">
        <f>IFERROR(IF(AH308="","",IF(AH308&lt;=20,"20",IF(AH308&lt;=40,"40",IF(AH308&lt;=60,"60",IF(AH308&lt;=80,"80","100"))))),"")</f>
        <v/>
      </c>
      <c r="AK308" s="179" t="str">
        <f>IFERROR(VALUE((AI308&amp;""&amp;AJ308))," ")</f>
        <v xml:space="preserve"> </v>
      </c>
      <c r="AL308" s="180" t="str">
        <f>IFERROR(VLOOKUP(AK308,'Matriz Calificación'!$C$54:$F$78,2,FALSE),"")</f>
        <v/>
      </c>
      <c r="AM308" s="181" t="str">
        <f>IFERROR(VLOOKUP(AL308,'Matriz Calificación'!$D$54:$I$78,4,FALSE)," ")</f>
        <v xml:space="preserve"> </v>
      </c>
      <c r="AN308" s="288" t="e" cm="1" vm="1">
        <f t="array" aca="1" ref="AN308" ca="1">INDEX(AK308:AK316,COUNT(AK308:AK316))</f>
        <v>#VALUE!</v>
      </c>
      <c r="AO308" s="288" t="str">
        <f ca="1">IFERROR(VLOOKUP(AN308,'Matriz Calificación'!$C$54:$F$78,2,FALSE),"")</f>
        <v/>
      </c>
      <c r="AP308" s="292" t="str">
        <f ca="1">IFERROR(VLOOKUP(AO308,'Matriz Calificación'!$D$54:$I$78,4,FALSE)," ")</f>
        <v xml:space="preserve"> </v>
      </c>
      <c r="AQ308" s="329" t="str">
        <f ca="1">IFERROR(VLOOKUP(AO308,'Matriz Calificación'!$D$54:$I$78,5,FALSE)," ")</f>
        <v xml:space="preserve"> </v>
      </c>
      <c r="AR308" s="66"/>
      <c r="AS308" s="167"/>
      <c r="AT308" s="167"/>
      <c r="AU308" s="167"/>
      <c r="AV308" s="66"/>
      <c r="AW308" s="167"/>
      <c r="AX308" s="169"/>
      <c r="AY308" s="169"/>
      <c r="AZ308" s="259"/>
      <c r="BA308" s="250"/>
      <c r="BB308" s="169"/>
      <c r="BC308" s="250"/>
    </row>
    <row r="309" spans="2:55" s="170" customFormat="1" ht="21" hidden="1" customHeight="1" x14ac:dyDescent="0.25">
      <c r="B309" s="264"/>
      <c r="C309" s="267"/>
      <c r="D309" s="258"/>
      <c r="E309" s="259"/>
      <c r="F309" s="255"/>
      <c r="G309" s="258"/>
      <c r="H309" s="250"/>
      <c r="I309" s="252"/>
      <c r="J309" s="254"/>
      <c r="K309" s="182"/>
      <c r="L309" s="261"/>
      <c r="M309" s="262"/>
      <c r="N309" s="261"/>
      <c r="O309" s="256"/>
      <c r="P309" s="292"/>
      <c r="Q309" s="261"/>
      <c r="R309" s="330"/>
      <c r="S309" s="330"/>
      <c r="T309" s="330"/>
      <c r="U309" s="328"/>
      <c r="V309" s="292"/>
      <c r="W309" s="149"/>
      <c r="X309" s="166"/>
      <c r="Y309" s="175" t="str">
        <f>IF(X309=Controles!$D$5,Controles!$E$5,IF(X309=Controles!$D$6,Controles!$E$6,IF(X309=Controles!$D$7,Controles!$E$7," ")))</f>
        <v xml:space="preserve"> </v>
      </c>
      <c r="Z309" s="166"/>
      <c r="AA309" s="65" t="str">
        <f>IF(Z309=Controles!$D$8,Controles!$E$8,IF(Z309=Controles!$D$9,Controles!$E$9," "))</f>
        <v xml:space="preserve"> </v>
      </c>
      <c r="AB309" s="65" t="str">
        <f t="shared" si="146"/>
        <v/>
      </c>
      <c r="AC309" s="166"/>
      <c r="AD309" s="166"/>
      <c r="AE309" s="166"/>
      <c r="AF309" s="97" t="str">
        <f>+IF(X309=Controles!$D$5,Controles!$N$5,IF(X309=Controles!$D$6,Controles!$N$6,IF(X309=Controles!$D$7,Controles!$N$7," ")))</f>
        <v xml:space="preserve"> </v>
      </c>
      <c r="AG309" s="138" t="str">
        <f>IFERROR(IF(AND(AF308=Controles!$N$5,AF309=Controles!$N$5),(AG308-(+AG308*AB309)),IF(AF309=Controles!$N$5,(R308-(+R308*AB309)),IF(AF309=Controles!$N$7,AG308,""))),"")</f>
        <v/>
      </c>
      <c r="AH309" s="138" t="str">
        <f>IFERROR(IF(AND(AF308=Controles!$N$7,AF309=Controles!$N$7),(AH308-(+AH308*AB309)),IF(AF309=Controles!$N$7,($S$308-(+$S$308*AB309)),IF(AF309=Controles!$N$5,AH308,""))),"")</f>
        <v/>
      </c>
      <c r="AI309" s="178" t="str">
        <f t="shared" ref="AI309:AI316" si="169">IFERROR(IF(AG309="","",IF(AG309&lt;=20,"20",IF(AG309&lt;=40,"40",IF(AG309&lt;=60,"60",IF(AG309&lt;=80,"80","100"))))),"")</f>
        <v/>
      </c>
      <c r="AJ309" s="178" t="str">
        <f t="shared" ref="AJ309:AJ316" si="170">IFERROR(IF(AH309="","",IF(AH309&lt;=20,"20",IF(AH309&lt;=40,"40",IF(AH309&lt;=60,"60",IF(AH309&lt;=80,"80","100"))))),"")</f>
        <v/>
      </c>
      <c r="AK309" s="179" t="str">
        <f t="shared" ref="AK309:AK316" si="171">IFERROR(VALUE((AI309&amp;""&amp;AJ309))," ")</f>
        <v xml:space="preserve"> </v>
      </c>
      <c r="AL309" s="180" t="str">
        <f>IFERROR(VLOOKUP(AK309,'Matriz Calificación'!$C$54:$F$78,2,FALSE),"")</f>
        <v/>
      </c>
      <c r="AM309" s="181" t="str">
        <f>IFERROR(VLOOKUP(AL309,'Matriz Calificación'!$D$54:$I$78,4,FALSE)," ")</f>
        <v xml:space="preserve"> </v>
      </c>
      <c r="AN309" s="289"/>
      <c r="AO309" s="289"/>
      <c r="AP309" s="292"/>
      <c r="AQ309" s="329"/>
      <c r="AR309" s="66"/>
      <c r="AS309" s="167"/>
      <c r="AT309" s="167"/>
      <c r="AU309" s="167"/>
      <c r="AV309" s="66"/>
      <c r="AW309" s="167"/>
      <c r="AX309" s="169"/>
      <c r="AY309" s="169"/>
      <c r="AZ309" s="259"/>
      <c r="BA309" s="250"/>
      <c r="BB309" s="169"/>
      <c r="BC309" s="250"/>
    </row>
    <row r="310" spans="2:55" s="170" customFormat="1" ht="21" hidden="1" customHeight="1" x14ac:dyDescent="0.25">
      <c r="B310" s="264"/>
      <c r="C310" s="267"/>
      <c r="D310" s="258"/>
      <c r="E310" s="259"/>
      <c r="F310" s="255"/>
      <c r="G310" s="258"/>
      <c r="H310" s="250"/>
      <c r="I310" s="252"/>
      <c r="J310" s="254"/>
      <c r="K310" s="182"/>
      <c r="L310" s="261"/>
      <c r="M310" s="262"/>
      <c r="N310" s="261"/>
      <c r="O310" s="256"/>
      <c r="P310" s="292"/>
      <c r="Q310" s="261"/>
      <c r="R310" s="330"/>
      <c r="S310" s="330"/>
      <c r="T310" s="330"/>
      <c r="U310" s="328"/>
      <c r="V310" s="292"/>
      <c r="W310" s="149"/>
      <c r="X310" s="166"/>
      <c r="Y310" s="175" t="str">
        <f>IF(X310=Controles!$D$5,Controles!$E$5,IF(X310=Controles!$D$6,Controles!$E$6,IF(X310=Controles!$D$7,Controles!$E$7," ")))</f>
        <v xml:space="preserve"> </v>
      </c>
      <c r="Z310" s="166"/>
      <c r="AA310" s="65" t="str">
        <f>IF(Z310=Controles!$D$8,Controles!$E$8,IF(Z310=Controles!$D$9,Controles!$E$9," "))</f>
        <v xml:space="preserve"> </v>
      </c>
      <c r="AB310" s="65" t="str">
        <f t="shared" si="146"/>
        <v/>
      </c>
      <c r="AC310" s="166"/>
      <c r="AD310" s="166"/>
      <c r="AE310" s="166"/>
      <c r="AF310" s="97" t="str">
        <f>+IF(X310=Controles!$D$5,Controles!$N$5,IF(X310=Controles!$D$6,Controles!$N$6,IF(X310=Controles!$D$7,Controles!$N$7," ")))</f>
        <v xml:space="preserve"> </v>
      </c>
      <c r="AG310" s="138" t="str">
        <f>IFERROR(IF(AND(AF309=Controles!$N$5,AF310=Controles!$N$5),(AG309-(+AG309*AB310)),IF(AND(AF309=Controles!$N$7,AF310=Controles!$N$5),(AG308-(+AG308*AB310)),IF(AF310=Controles!$N$7,AG309,""))),"")</f>
        <v/>
      </c>
      <c r="AH310" s="138" t="str">
        <f>IFERROR(IF(AND(AF309=Controles!$N$7,AF310=Controles!$N$7),(AH309-(+AH309*AB310)),IF(AND(AF309=Controles!$N$5,AF310=Controles!$N$7),(AH308-(+AH308*AB310)),IF(AF310=Controles!$N$5,AH309,""))),"")</f>
        <v/>
      </c>
      <c r="AI310" s="178" t="str">
        <f t="shared" si="169"/>
        <v/>
      </c>
      <c r="AJ310" s="178" t="str">
        <f t="shared" si="170"/>
        <v/>
      </c>
      <c r="AK310" s="179" t="str">
        <f t="shared" si="171"/>
        <v xml:space="preserve"> </v>
      </c>
      <c r="AL310" s="180" t="str">
        <f>IFERROR(VLOOKUP(AK310,'Matriz Calificación'!$C$54:$F$78,2,FALSE),"")</f>
        <v/>
      </c>
      <c r="AM310" s="181" t="str">
        <f>IFERROR(VLOOKUP(AL310,'Matriz Calificación'!$D$54:$I$78,4,FALSE)," ")</f>
        <v xml:space="preserve"> </v>
      </c>
      <c r="AN310" s="289"/>
      <c r="AO310" s="289"/>
      <c r="AP310" s="292"/>
      <c r="AQ310" s="329"/>
      <c r="AR310" s="66"/>
      <c r="AS310" s="167"/>
      <c r="AT310" s="167"/>
      <c r="AU310" s="167"/>
      <c r="AV310" s="66"/>
      <c r="AW310" s="167"/>
      <c r="AX310" s="169"/>
      <c r="AY310" s="169"/>
      <c r="AZ310" s="259"/>
      <c r="BA310" s="250"/>
      <c r="BB310" s="169"/>
      <c r="BC310" s="250"/>
    </row>
    <row r="311" spans="2:55" s="170" customFormat="1" ht="21" hidden="1" customHeight="1" x14ac:dyDescent="0.25">
      <c r="B311" s="264"/>
      <c r="C311" s="267"/>
      <c r="D311" s="258"/>
      <c r="E311" s="259"/>
      <c r="F311" s="255"/>
      <c r="G311" s="258"/>
      <c r="H311" s="250"/>
      <c r="I311" s="252"/>
      <c r="J311" s="254"/>
      <c r="K311" s="182"/>
      <c r="L311" s="261"/>
      <c r="M311" s="262"/>
      <c r="N311" s="261"/>
      <c r="O311" s="256"/>
      <c r="P311" s="292"/>
      <c r="Q311" s="261"/>
      <c r="R311" s="330"/>
      <c r="S311" s="330"/>
      <c r="T311" s="330"/>
      <c r="U311" s="328"/>
      <c r="V311" s="292"/>
      <c r="W311" s="149"/>
      <c r="X311" s="166"/>
      <c r="Y311" s="175" t="str">
        <f>IF(X311=Controles!$D$5,Controles!$E$5,IF(X311=Controles!$D$6,Controles!$E$6,IF(X311=Controles!$D$7,Controles!$E$7," ")))</f>
        <v xml:space="preserve"> </v>
      </c>
      <c r="Z311" s="166"/>
      <c r="AA311" s="65" t="str">
        <f>IF(Z311=Controles!$D$8,Controles!$E$8,IF(Z311=Controles!$D$9,Controles!$E$9," "))</f>
        <v xml:space="preserve"> </v>
      </c>
      <c r="AB311" s="65" t="str">
        <f t="shared" si="146"/>
        <v/>
      </c>
      <c r="AC311" s="166"/>
      <c r="AD311" s="166"/>
      <c r="AE311" s="166"/>
      <c r="AF311" s="97" t="str">
        <f>+IF(X311=Controles!$D$5,Controles!$N$5,IF(X311=Controles!$D$6,Controles!$N$6,IF(X311=Controles!$D$7,Controles!$N$7," ")))</f>
        <v xml:space="preserve"> </v>
      </c>
      <c r="AG311" s="138" t="str">
        <f>IFERROR(IF(AND(AF310=Controles!$N$5,AF311=Controles!$N$5),(AG310-(+AG310*AB311)),IF(AND(AF310=Controles!$N$7,AF311=Controles!$N$5),(AG309-(+AG309*AB311)),IF(AF311=Controles!$N$7,AG310,""))),"")</f>
        <v/>
      </c>
      <c r="AH311" s="138" t="str">
        <f>IFERROR(IF(AND(AF310=Controles!$N$7,AF311=Controles!$N$7),(AH310-(+AH310*AB311)),IF(AND(AF310=Controles!$N$5,AF311=Controles!$N$7),(AH309-(+AH309*AB311)),IF(AF311=Controles!$N$5,AH310,""))),"")</f>
        <v/>
      </c>
      <c r="AI311" s="178" t="str">
        <f t="shared" si="169"/>
        <v/>
      </c>
      <c r="AJ311" s="178" t="str">
        <f t="shared" si="170"/>
        <v/>
      </c>
      <c r="AK311" s="179" t="str">
        <f t="shared" si="171"/>
        <v xml:space="preserve"> </v>
      </c>
      <c r="AL311" s="180" t="str">
        <f>IFERROR(VLOOKUP(AK311,'Matriz Calificación'!$C$54:$F$78,2,FALSE),"")</f>
        <v/>
      </c>
      <c r="AM311" s="181" t="str">
        <f>IFERROR(VLOOKUP(AL311,'Matriz Calificación'!$D$54:$I$78,4,FALSE)," ")</f>
        <v xml:space="preserve"> </v>
      </c>
      <c r="AN311" s="289"/>
      <c r="AO311" s="289"/>
      <c r="AP311" s="292"/>
      <c r="AQ311" s="329"/>
      <c r="AR311" s="66"/>
      <c r="AS311" s="167"/>
      <c r="AT311" s="167"/>
      <c r="AU311" s="167"/>
      <c r="AV311" s="66"/>
      <c r="AW311" s="167"/>
      <c r="AX311" s="169"/>
      <c r="AY311" s="169"/>
      <c r="AZ311" s="259"/>
      <c r="BA311" s="250"/>
      <c r="BB311" s="169"/>
      <c r="BC311" s="250"/>
    </row>
    <row r="312" spans="2:55" s="170" customFormat="1" ht="21" hidden="1" customHeight="1" x14ac:dyDescent="0.25">
      <c r="B312" s="264"/>
      <c r="C312" s="267"/>
      <c r="D312" s="258"/>
      <c r="E312" s="259"/>
      <c r="F312" s="255"/>
      <c r="G312" s="258"/>
      <c r="H312" s="250"/>
      <c r="I312" s="252"/>
      <c r="J312" s="254"/>
      <c r="K312" s="182"/>
      <c r="L312" s="261"/>
      <c r="M312" s="262"/>
      <c r="N312" s="261"/>
      <c r="O312" s="256"/>
      <c r="P312" s="292"/>
      <c r="Q312" s="261"/>
      <c r="R312" s="330"/>
      <c r="S312" s="330"/>
      <c r="T312" s="330"/>
      <c r="U312" s="328"/>
      <c r="V312" s="292"/>
      <c r="W312" s="149"/>
      <c r="X312" s="166"/>
      <c r="Y312" s="175" t="str">
        <f>IF(X312=Controles!$D$5,Controles!$E$5,IF(X312=Controles!$D$6,Controles!$E$6,IF(X312=Controles!$D$7,Controles!$E$7," ")))</f>
        <v xml:space="preserve"> </v>
      </c>
      <c r="Z312" s="166"/>
      <c r="AA312" s="65" t="str">
        <f>IF(Z312=Controles!$D$8,Controles!$E$8,IF(Z312=Controles!$D$9,Controles!$E$9," "))</f>
        <v xml:space="preserve"> </v>
      </c>
      <c r="AB312" s="65" t="str">
        <f t="shared" si="146"/>
        <v/>
      </c>
      <c r="AC312" s="166"/>
      <c r="AD312" s="166"/>
      <c r="AE312" s="166"/>
      <c r="AF312" s="97" t="str">
        <f>+IF(X312=Controles!$D$5,Controles!$N$5,IF(X312=Controles!$D$6,Controles!$N$6,IF(X312=Controles!$D$7,Controles!$N$7," ")))</f>
        <v xml:space="preserve"> </v>
      </c>
      <c r="AG312" s="138" t="str">
        <f>IFERROR(IF(AND(AF311=Controles!$N$5,AF312=Controles!$N$5),(AG311-(+AG311*AB312)),IF(AND(AF311=Controles!$N$7,AF312=Controles!$N$5),(AG310-(+AG310*AB312)),IF(AF312=Controles!$N$7,AG311,""))),"")</f>
        <v/>
      </c>
      <c r="AH312" s="138" t="str">
        <f>IFERROR(IF(AND(AF311=Controles!$N$7,AF312=Controles!$N$7),(AH311-(+AH311*AB312)),IF(AND(AF311=Controles!$N$5,AF312=Controles!$N$7),(AH310-(+AH310*AB312)),IF(AF312=Controles!$N$5,AH311,""))),"")</f>
        <v/>
      </c>
      <c r="AI312" s="178" t="str">
        <f t="shared" si="169"/>
        <v/>
      </c>
      <c r="AJ312" s="178" t="str">
        <f t="shared" si="170"/>
        <v/>
      </c>
      <c r="AK312" s="179" t="str">
        <f t="shared" si="171"/>
        <v xml:space="preserve"> </v>
      </c>
      <c r="AL312" s="180" t="str">
        <f>IFERROR(VLOOKUP(AK312,'Matriz Calificación'!$C$54:$F$78,2,FALSE),"")</f>
        <v/>
      </c>
      <c r="AM312" s="181" t="str">
        <f>IFERROR(VLOOKUP(AL312,'Matriz Calificación'!$D$54:$I$78,4,FALSE)," ")</f>
        <v xml:space="preserve"> </v>
      </c>
      <c r="AN312" s="289"/>
      <c r="AO312" s="289"/>
      <c r="AP312" s="292"/>
      <c r="AQ312" s="329"/>
      <c r="AR312" s="66"/>
      <c r="AS312" s="167"/>
      <c r="AT312" s="167"/>
      <c r="AU312" s="167"/>
      <c r="AV312" s="66"/>
      <c r="AW312" s="167"/>
      <c r="AX312" s="169"/>
      <c r="AY312" s="169"/>
      <c r="AZ312" s="259"/>
      <c r="BA312" s="250"/>
      <c r="BB312" s="169"/>
      <c r="BC312" s="250"/>
    </row>
    <row r="313" spans="2:55" s="170" customFormat="1" ht="21" hidden="1" customHeight="1" x14ac:dyDescent="0.25">
      <c r="B313" s="264"/>
      <c r="C313" s="267"/>
      <c r="D313" s="258"/>
      <c r="E313" s="259"/>
      <c r="F313" s="255"/>
      <c r="G313" s="258"/>
      <c r="H313" s="250"/>
      <c r="I313" s="252"/>
      <c r="J313" s="254"/>
      <c r="K313" s="182"/>
      <c r="L313" s="261"/>
      <c r="M313" s="262"/>
      <c r="N313" s="261"/>
      <c r="O313" s="256"/>
      <c r="P313" s="292"/>
      <c r="Q313" s="261"/>
      <c r="R313" s="330"/>
      <c r="S313" s="330"/>
      <c r="T313" s="330"/>
      <c r="U313" s="328"/>
      <c r="V313" s="292"/>
      <c r="W313" s="149"/>
      <c r="X313" s="166"/>
      <c r="Y313" s="175" t="str">
        <f>IF(X313=Controles!$D$5,Controles!$E$5,IF(X313=Controles!$D$6,Controles!$E$6,IF(X313=Controles!$D$7,Controles!$E$7," ")))</f>
        <v xml:space="preserve"> </v>
      </c>
      <c r="Z313" s="166"/>
      <c r="AA313" s="65" t="str">
        <f>IF(Z313=Controles!$D$8,Controles!$E$8,IF(Z313=Controles!$D$9,Controles!$E$9," "))</f>
        <v xml:space="preserve"> </v>
      </c>
      <c r="AB313" s="65" t="str">
        <f t="shared" si="146"/>
        <v/>
      </c>
      <c r="AC313" s="166"/>
      <c r="AD313" s="166"/>
      <c r="AE313" s="166"/>
      <c r="AF313" s="97" t="str">
        <f>+IF(X313=Controles!$D$5,Controles!$N$5,IF(X313=Controles!$D$6,Controles!$N$6,IF(X313=Controles!$D$7,Controles!$N$7," ")))</f>
        <v xml:space="preserve"> </v>
      </c>
      <c r="AG313" s="138" t="str">
        <f>IFERROR(IF(AND(AF312=Controles!$N$5,AF313=Controles!$N$5),(AG312-(+AG312*AB313)),IF(AND(AF312=Controles!$N$7,AF313=Controles!$N$5),(AG311-(+AG311*AB313)),IF(AF313=Controles!$N$7,AG312,""))),"")</f>
        <v/>
      </c>
      <c r="AH313" s="138" t="str">
        <f>IFERROR(IF(AND(AF312=Controles!$N$7,AF313=Controles!$N$7),(AH312-(+AH312*AB313)),IF(AND(AF312=Controles!$N$5,AF313=Controles!$N$7),(AH311-(+AH311*AB313)),IF(AF313=Controles!$N$5,AH312,""))),"")</f>
        <v/>
      </c>
      <c r="AI313" s="178" t="str">
        <f t="shared" si="169"/>
        <v/>
      </c>
      <c r="AJ313" s="178" t="str">
        <f t="shared" si="170"/>
        <v/>
      </c>
      <c r="AK313" s="179" t="str">
        <f t="shared" si="171"/>
        <v xml:space="preserve"> </v>
      </c>
      <c r="AL313" s="180" t="str">
        <f>IFERROR(VLOOKUP(AK313,'Matriz Calificación'!$C$54:$F$78,2,FALSE),"")</f>
        <v/>
      </c>
      <c r="AM313" s="181" t="str">
        <f>IFERROR(VLOOKUP(AL313,'Matriz Calificación'!$D$54:$I$78,4,FALSE)," ")</f>
        <v xml:space="preserve"> </v>
      </c>
      <c r="AN313" s="289"/>
      <c r="AO313" s="289"/>
      <c r="AP313" s="292"/>
      <c r="AQ313" s="329"/>
      <c r="AR313" s="66"/>
      <c r="AS313" s="167"/>
      <c r="AT313" s="167"/>
      <c r="AU313" s="167"/>
      <c r="AV313" s="66"/>
      <c r="AW313" s="167"/>
      <c r="AX313" s="169"/>
      <c r="AY313" s="169"/>
      <c r="AZ313" s="259"/>
      <c r="BA313" s="250"/>
      <c r="BB313" s="169"/>
      <c r="BC313" s="250"/>
    </row>
    <row r="314" spans="2:55" s="170" customFormat="1" ht="21" hidden="1" customHeight="1" x14ac:dyDescent="0.25">
      <c r="B314" s="264"/>
      <c r="C314" s="267"/>
      <c r="D314" s="258"/>
      <c r="E314" s="259"/>
      <c r="F314" s="255"/>
      <c r="G314" s="258"/>
      <c r="H314" s="250"/>
      <c r="I314" s="252"/>
      <c r="J314" s="254"/>
      <c r="K314" s="182"/>
      <c r="L314" s="261"/>
      <c r="M314" s="262"/>
      <c r="N314" s="261"/>
      <c r="O314" s="256"/>
      <c r="P314" s="292"/>
      <c r="Q314" s="261"/>
      <c r="R314" s="330"/>
      <c r="S314" s="330"/>
      <c r="T314" s="330"/>
      <c r="U314" s="328"/>
      <c r="V314" s="292"/>
      <c r="W314" s="149"/>
      <c r="X314" s="166"/>
      <c r="Y314" s="175" t="str">
        <f>IF(X314=Controles!$D$5,Controles!$E$5,IF(X314=Controles!$D$6,Controles!$E$6,IF(X314=Controles!$D$7,Controles!$E$7," ")))</f>
        <v xml:space="preserve"> </v>
      </c>
      <c r="Z314" s="166"/>
      <c r="AA314" s="65" t="str">
        <f>IF(Z314=Controles!$D$8,Controles!$E$8,IF(Z314=Controles!$D$9,Controles!$E$9," "))</f>
        <v xml:space="preserve"> </v>
      </c>
      <c r="AB314" s="65" t="str">
        <f t="shared" si="146"/>
        <v/>
      </c>
      <c r="AC314" s="166"/>
      <c r="AD314" s="166"/>
      <c r="AE314" s="166"/>
      <c r="AF314" s="97" t="str">
        <f>+IF(X314=Controles!$D$5,Controles!$N$5,IF(X314=Controles!$D$6,Controles!$N$6,IF(X314=Controles!$D$7,Controles!$N$7," ")))</f>
        <v xml:space="preserve"> </v>
      </c>
      <c r="AG314" s="138" t="str">
        <f>IFERROR(IF(AND(AF313=Controles!$N$5,AF314=Controles!$N$5),(AG313-(+AG313*AB314)),IF(AND(AF313=Controles!$N$7,AF314=Controles!$N$5),(AG312-(+AG312*AB314)),IF(AF314=Controles!$N$7,AG313,""))),"")</f>
        <v/>
      </c>
      <c r="AH314" s="138" t="str">
        <f>IFERROR(IF(AND(AF313=Controles!$N$7,AF314=Controles!$N$7),(AH313-(+AH313*AB314)),IF(AND(AF313=Controles!$N$5,AF314=Controles!$N$7),(AH312-(+AH312*AB314)),IF(AF314=Controles!$N$5,AH313,""))),"")</f>
        <v/>
      </c>
      <c r="AI314" s="178" t="str">
        <f t="shared" si="169"/>
        <v/>
      </c>
      <c r="AJ314" s="178" t="str">
        <f t="shared" si="170"/>
        <v/>
      </c>
      <c r="AK314" s="179" t="str">
        <f t="shared" si="171"/>
        <v xml:space="preserve"> </v>
      </c>
      <c r="AL314" s="180" t="str">
        <f>IFERROR(VLOOKUP(AK314,'Matriz Calificación'!$C$54:$F$78,2,FALSE),"")</f>
        <v/>
      </c>
      <c r="AM314" s="181" t="str">
        <f>IFERROR(VLOOKUP(AL314,'Matriz Calificación'!$D$54:$I$78,4,FALSE)," ")</f>
        <v xml:space="preserve"> </v>
      </c>
      <c r="AN314" s="289"/>
      <c r="AO314" s="289"/>
      <c r="AP314" s="292"/>
      <c r="AQ314" s="329"/>
      <c r="AR314" s="66"/>
      <c r="AS314" s="165"/>
      <c r="AT314" s="168"/>
      <c r="AU314" s="168"/>
      <c r="AV314" s="66"/>
      <c r="AW314" s="167"/>
      <c r="AX314" s="169"/>
      <c r="AY314" s="169"/>
      <c r="AZ314" s="259"/>
      <c r="BA314" s="250"/>
      <c r="BB314" s="169"/>
      <c r="BC314" s="250"/>
    </row>
    <row r="315" spans="2:55" s="170" customFormat="1" ht="21" hidden="1" customHeight="1" x14ac:dyDescent="0.25">
      <c r="B315" s="264"/>
      <c r="C315" s="267"/>
      <c r="D315" s="258"/>
      <c r="E315" s="259"/>
      <c r="F315" s="255"/>
      <c r="G315" s="258"/>
      <c r="H315" s="250"/>
      <c r="I315" s="252"/>
      <c r="J315" s="254"/>
      <c r="K315" s="182"/>
      <c r="L315" s="261"/>
      <c r="M315" s="262"/>
      <c r="N315" s="261"/>
      <c r="O315" s="256"/>
      <c r="P315" s="292"/>
      <c r="Q315" s="261"/>
      <c r="R315" s="330"/>
      <c r="S315" s="330"/>
      <c r="T315" s="330"/>
      <c r="U315" s="328"/>
      <c r="V315" s="292"/>
      <c r="W315" s="149"/>
      <c r="X315" s="166"/>
      <c r="Y315" s="175" t="str">
        <f>IF(X315=Controles!$D$5,Controles!$E$5,IF(X315=Controles!$D$6,Controles!$E$6,IF(X315=Controles!$D$7,Controles!$E$7," ")))</f>
        <v xml:space="preserve"> </v>
      </c>
      <c r="Z315" s="166"/>
      <c r="AA315" s="65" t="str">
        <f>IF(Z315=Controles!$D$8,Controles!$E$8,IF(Z315=Controles!$D$9,Controles!$E$9," "))</f>
        <v xml:space="preserve"> </v>
      </c>
      <c r="AB315" s="65" t="str">
        <f t="shared" si="146"/>
        <v/>
      </c>
      <c r="AC315" s="166"/>
      <c r="AD315" s="166"/>
      <c r="AE315" s="166"/>
      <c r="AF315" s="97" t="str">
        <f>+IF(X315=Controles!$D$5,Controles!$N$5,IF(X315=Controles!$D$6,Controles!$N$6,IF(X315=Controles!$D$7,Controles!$N$7," ")))</f>
        <v xml:space="preserve"> </v>
      </c>
      <c r="AG315" s="138" t="str">
        <f>IFERROR(IF(AND(AF314=Controles!$N$5,AF315=Controles!$N$5),(AG314-(+AG314*AB315)),IF(AND(AF314=Controles!$N$7,AF315=Controles!$N$5),(AG313-(+AG313*AB315)),IF(AF315=Controles!$N$7,AG314,""))),"")</f>
        <v/>
      </c>
      <c r="AH315" s="138" t="str">
        <f>IFERROR(IF(AND(AF314=Controles!$N$7,AF315=Controles!$N$7),(AH314-(+AH314*AB315)),IF(AND(AF314=Controles!$N$5,AF315=Controles!$N$7),(AH313-(+AH313*AB315)),IF(AF315=Controles!$N$5,AH314,""))),"")</f>
        <v/>
      </c>
      <c r="AI315" s="178" t="str">
        <f t="shared" si="169"/>
        <v/>
      </c>
      <c r="AJ315" s="178" t="str">
        <f t="shared" si="170"/>
        <v/>
      </c>
      <c r="AK315" s="179" t="str">
        <f t="shared" si="171"/>
        <v xml:space="preserve"> </v>
      </c>
      <c r="AL315" s="180" t="str">
        <f>IFERROR(VLOOKUP(AK315,'Matriz Calificación'!$C$54:$F$78,2,FALSE),"")</f>
        <v/>
      </c>
      <c r="AM315" s="181" t="str">
        <f>IFERROR(VLOOKUP(AL315,'Matriz Calificación'!$D$54:$I$78,4,FALSE)," ")</f>
        <v xml:space="preserve"> </v>
      </c>
      <c r="AN315" s="289"/>
      <c r="AO315" s="289"/>
      <c r="AP315" s="292"/>
      <c r="AQ315" s="329"/>
      <c r="AR315" s="66"/>
      <c r="AS315" s="165"/>
      <c r="AT315" s="168"/>
      <c r="AU315" s="168"/>
      <c r="AV315" s="66"/>
      <c r="AW315" s="167"/>
      <c r="AX315" s="169"/>
      <c r="AY315" s="169"/>
      <c r="AZ315" s="259"/>
      <c r="BA315" s="250"/>
      <c r="BB315" s="169"/>
      <c r="BC315" s="250"/>
    </row>
    <row r="316" spans="2:55" s="170" customFormat="1" ht="21" hidden="1" customHeight="1" x14ac:dyDescent="0.25">
      <c r="B316" s="265"/>
      <c r="C316" s="268"/>
      <c r="D316" s="258"/>
      <c r="E316" s="259"/>
      <c r="F316" s="255"/>
      <c r="G316" s="258"/>
      <c r="H316" s="250"/>
      <c r="I316" s="253"/>
      <c r="J316" s="254"/>
      <c r="K316" s="182"/>
      <c r="L316" s="261"/>
      <c r="M316" s="262"/>
      <c r="N316" s="261"/>
      <c r="O316" s="257"/>
      <c r="P316" s="292"/>
      <c r="Q316" s="261"/>
      <c r="R316" s="330"/>
      <c r="S316" s="330"/>
      <c r="T316" s="330"/>
      <c r="U316" s="328"/>
      <c r="V316" s="292"/>
      <c r="W316" s="149"/>
      <c r="X316" s="166"/>
      <c r="Y316" s="175" t="str">
        <f>IF(X316=Controles!$D$5,Controles!$E$5,IF(X316=Controles!$D$6,Controles!$E$6,IF(X316=Controles!$D$7,Controles!$E$7," ")))</f>
        <v xml:space="preserve"> </v>
      </c>
      <c r="Z316" s="166"/>
      <c r="AA316" s="65" t="str">
        <f>IF(Z316=Controles!$D$8,Controles!$E$8,IF(Z316=Controles!$D$9,Controles!$E$9," "))</f>
        <v xml:space="preserve"> </v>
      </c>
      <c r="AB316" s="65" t="str">
        <f t="shared" si="146"/>
        <v/>
      </c>
      <c r="AC316" s="166"/>
      <c r="AD316" s="166"/>
      <c r="AE316" s="166"/>
      <c r="AF316" s="97" t="str">
        <f>+IF(X316=Controles!$D$5,Controles!$N$5,IF(X316=Controles!$D$6,Controles!$N$6,IF(X316=Controles!$D$7,Controles!$N$7," ")))</f>
        <v xml:space="preserve"> </v>
      </c>
      <c r="AG316" s="138" t="str">
        <f>IFERROR(IF(AND(AF315=Controles!$N$5,AF316=Controles!$N$5),(AG315-(+AG315*AB316)),IF(AND(AF315=Controles!$N$7,AF316=Controles!$N$5),(AG314-(+AG314*AB316)),IF(AF316=Controles!$N$7,AG315,""))),"")</f>
        <v/>
      </c>
      <c r="AH316" s="138" t="str">
        <f>IFERROR(IF(AND(AF315=Controles!$N$7,AF316=Controles!$N$7),(AH315-(+AH315*AB316)),IF(AND(AF315=Controles!$N$5,AF316=Controles!$N$7),(AH314-(+AH314*AB316)),IF(AF316=Controles!$N$5,AH315,""))),"")</f>
        <v/>
      </c>
      <c r="AI316" s="178" t="str">
        <f t="shared" si="169"/>
        <v/>
      </c>
      <c r="AJ316" s="178" t="str">
        <f t="shared" si="170"/>
        <v/>
      </c>
      <c r="AK316" s="179" t="str">
        <f t="shared" si="171"/>
        <v xml:space="preserve"> </v>
      </c>
      <c r="AL316" s="180" t="str">
        <f>IFERROR(VLOOKUP(AK316,'Matriz Calificación'!$C$54:$F$78,2,FALSE),"")</f>
        <v/>
      </c>
      <c r="AM316" s="181" t="str">
        <f>IFERROR(VLOOKUP(AL316,'Matriz Calificación'!$D$54:$I$78,4,FALSE)," ")</f>
        <v xml:space="preserve"> </v>
      </c>
      <c r="AN316" s="290"/>
      <c r="AO316" s="290"/>
      <c r="AP316" s="292"/>
      <c r="AQ316" s="329"/>
      <c r="AR316" s="66"/>
      <c r="AS316" s="165"/>
      <c r="AT316" s="67"/>
      <c r="AU316" s="67"/>
      <c r="AV316" s="66"/>
      <c r="AW316" s="167"/>
      <c r="AX316" s="169"/>
      <c r="AY316" s="169"/>
      <c r="AZ316" s="259"/>
      <c r="BA316" s="250"/>
      <c r="BB316" s="169"/>
      <c r="BC316" s="250"/>
    </row>
    <row r="317" spans="2:55" s="170" customFormat="1" ht="21" hidden="1" customHeight="1" x14ac:dyDescent="0.25">
      <c r="B317" s="263"/>
      <c r="C317" s="266" t="str">
        <f>+IFERROR(VLOOKUP(B317,INF!$A$2:$B$90,2,FALSE)," ")</f>
        <v xml:space="preserve"> </v>
      </c>
      <c r="D317" s="258"/>
      <c r="E317" s="259"/>
      <c r="F317" s="260"/>
      <c r="G317" s="258"/>
      <c r="H317" s="250"/>
      <c r="I317" s="251"/>
      <c r="J317" s="254" t="str">
        <f t="shared" ref="J317" si="172">IF(G317&lt;&gt;"",CONCATENATE("Posibilidad de ",G317," por"," ",H317," debido a"," ",I317),"")</f>
        <v/>
      </c>
      <c r="K317" s="182"/>
      <c r="L317" s="261"/>
      <c r="M317" s="262"/>
      <c r="N317" s="261"/>
      <c r="O317" s="256"/>
      <c r="P317" s="292" t="str">
        <f>IF(O317="","",IF(O317&lt;=2,Probabilidad!$B$8,IF(O317&lt;=11.999,Probabilidad!$B$7,IF(O317&lt;=48,Probabilidad!$B$6,IF(O317&lt;=239.999,Probabilidad!$B$5,IF(O317&gt;=240,Probabilidad!$B$4,""))))))</f>
        <v/>
      </c>
      <c r="Q317" s="261"/>
      <c r="R317" s="330" t="str">
        <f>IFERROR(VLOOKUP(P317,Probabilidad!$B$4:$C$8,2,FALSE),"")</f>
        <v/>
      </c>
      <c r="S317" s="330" t="str">
        <f>IFERROR(VLOOKUP(Q317,Impacto!$B$4:$C$16,2,FALSE),"")</f>
        <v/>
      </c>
      <c r="T317" s="330" t="str">
        <f t="shared" ref="T317" si="173">IFERROR(VALUE((R317&amp;""&amp;S317))," ")</f>
        <v xml:space="preserve"> </v>
      </c>
      <c r="U317" s="328" t="str">
        <f>IFERROR(VLOOKUP(T317,'Matriz Calificación'!$C$54:$D$78,2,FALSE)," ")</f>
        <v xml:space="preserve"> </v>
      </c>
      <c r="V317" s="292" t="str">
        <f>IFERROR(VLOOKUP(T317,'Matriz Calificación'!$C$54:$F$78,3,FALSE)," ")</f>
        <v xml:space="preserve"> </v>
      </c>
      <c r="W317" s="149"/>
      <c r="X317" s="166"/>
      <c r="Y317" s="175" t="str">
        <f>IF(X317=Controles!$D$5,Controles!$E$5,IF(X317=Controles!$D$6,Controles!$E$6,IF(X317=Controles!$D$7,Controles!$E$7," ")))</f>
        <v xml:space="preserve"> </v>
      </c>
      <c r="Z317" s="166"/>
      <c r="AA317" s="65" t="str">
        <f>IF(Z317=Controles!$D$8,Controles!$E$8,IF(Z317=Controles!$D$9,Controles!$E$9," "))</f>
        <v xml:space="preserve"> </v>
      </c>
      <c r="AB317" s="65" t="str">
        <f t="shared" si="146"/>
        <v/>
      </c>
      <c r="AC317" s="166"/>
      <c r="AD317" s="166"/>
      <c r="AE317" s="166"/>
      <c r="AF317" s="97" t="str">
        <f>+IF(X317=Controles!$D$5,Controles!$N$5,IF(X317=Controles!$D$6,Controles!$N$6,IF(X317=Controles!$D$7,Controles!$N$7," ")))</f>
        <v xml:space="preserve"> </v>
      </c>
      <c r="AG317" s="138" t="str">
        <f>IFERROR(IF(AF317=Controles!$N$5,(($R$317-($R$317*AB317))),IF(AF317=Controles!$N$7,$R$317,""))," ")</f>
        <v/>
      </c>
      <c r="AH317" s="138" t="str">
        <f>IFERROR(IF(AF317=Controles!$N$7,(($S$317-($S$317*AB317))),IF(AF317=Controles!$N$5,$S$317,""))," ")</f>
        <v/>
      </c>
      <c r="AI317" s="178" t="str">
        <f>IFERROR(IF(AG317="","",IF(AG317&lt;=20,"20",IF(AG317&lt;=40,"40",IF(AG317&lt;=60,"60",IF(AG317&lt;=80,"80","100"))))),"")</f>
        <v/>
      </c>
      <c r="AJ317" s="178" t="str">
        <f>IFERROR(IF(AH317="","",IF(AH317&lt;=20,"20",IF(AH317&lt;=40,"40",IF(AH317&lt;=60,"60",IF(AH317&lt;=80,"80","100"))))),"")</f>
        <v/>
      </c>
      <c r="AK317" s="179" t="str">
        <f>IFERROR(VALUE((AI317&amp;""&amp;AJ317))," ")</f>
        <v xml:space="preserve"> </v>
      </c>
      <c r="AL317" s="180" t="str">
        <f>IFERROR(VLOOKUP(AK317,'Matriz Calificación'!$C$54:$F$78,2,FALSE),"")</f>
        <v/>
      </c>
      <c r="AM317" s="181" t="str">
        <f>IFERROR(VLOOKUP(AL317,'Matriz Calificación'!$D$54:$I$78,4,FALSE)," ")</f>
        <v xml:space="preserve"> </v>
      </c>
      <c r="AN317" s="288" t="e" cm="1" vm="1">
        <f t="array" aca="1" ref="AN317" ca="1">INDEX(AK317:AK325,COUNT(AK317:AK325))</f>
        <v>#VALUE!</v>
      </c>
      <c r="AO317" s="288" t="str">
        <f ca="1">IFERROR(VLOOKUP(AN317,'Matriz Calificación'!$C$54:$F$78,2,FALSE),"")</f>
        <v/>
      </c>
      <c r="AP317" s="292" t="str">
        <f ca="1">IFERROR(VLOOKUP(AO317,'Matriz Calificación'!$D$54:$I$78,4,FALSE)," ")</f>
        <v xml:space="preserve"> </v>
      </c>
      <c r="AQ317" s="329" t="str">
        <f ca="1">IFERROR(VLOOKUP(AO317,'Matriz Calificación'!$D$54:$I$78,5,FALSE)," ")</f>
        <v xml:space="preserve"> </v>
      </c>
      <c r="AR317" s="66"/>
      <c r="AS317" s="167"/>
      <c r="AT317" s="167"/>
      <c r="AU317" s="167"/>
      <c r="AV317" s="66"/>
      <c r="AW317" s="167"/>
      <c r="AX317" s="169"/>
      <c r="AY317" s="169"/>
      <c r="AZ317" s="259"/>
      <c r="BA317" s="250"/>
      <c r="BB317" s="169"/>
      <c r="BC317" s="250"/>
    </row>
    <row r="318" spans="2:55" s="170" customFormat="1" ht="21" hidden="1" customHeight="1" x14ac:dyDescent="0.25">
      <c r="B318" s="264"/>
      <c r="C318" s="267"/>
      <c r="D318" s="258"/>
      <c r="E318" s="259"/>
      <c r="F318" s="255"/>
      <c r="G318" s="258"/>
      <c r="H318" s="250"/>
      <c r="I318" s="252"/>
      <c r="J318" s="254"/>
      <c r="K318" s="182"/>
      <c r="L318" s="261"/>
      <c r="M318" s="262"/>
      <c r="N318" s="261"/>
      <c r="O318" s="256"/>
      <c r="P318" s="292"/>
      <c r="Q318" s="261"/>
      <c r="R318" s="330"/>
      <c r="S318" s="330"/>
      <c r="T318" s="330"/>
      <c r="U318" s="328"/>
      <c r="V318" s="292"/>
      <c r="W318" s="149"/>
      <c r="X318" s="166"/>
      <c r="Y318" s="175" t="str">
        <f>IF(X318=Controles!$D$5,Controles!$E$5,IF(X318=Controles!$D$6,Controles!$E$6,IF(X318=Controles!$D$7,Controles!$E$7," ")))</f>
        <v xml:space="preserve"> </v>
      </c>
      <c r="Z318" s="166"/>
      <c r="AA318" s="65" t="str">
        <f>IF(Z318=Controles!$D$8,Controles!$E$8,IF(Z318=Controles!$D$9,Controles!$E$9," "))</f>
        <v xml:space="preserve"> </v>
      </c>
      <c r="AB318" s="65" t="str">
        <f t="shared" si="146"/>
        <v/>
      </c>
      <c r="AC318" s="166"/>
      <c r="AD318" s="166"/>
      <c r="AE318" s="166"/>
      <c r="AF318" s="97" t="str">
        <f>+IF(X318=Controles!$D$5,Controles!$N$5,IF(X318=Controles!$D$6,Controles!$N$6,IF(X318=Controles!$D$7,Controles!$N$7," ")))</f>
        <v xml:space="preserve"> </v>
      </c>
      <c r="AG318" s="138" t="str">
        <f>IFERROR(IF(AND(AF317=Controles!$N$5,AF318=Controles!$N$5),(AG317-(+AG317*AB318)),IF(AF318=Controles!$N$5,(R317-(+R317*AB318)),IF(AF318=Controles!$N$7,AG317,""))),"")</f>
        <v/>
      </c>
      <c r="AH318" s="138" t="str">
        <f>IFERROR(IF(AND(AF317=Controles!$N$7,AF318=Controles!$N$7),(AH317-(+AH317*AB318)),IF(AF318=Controles!$N$7,($S$317-(+$S$317*AB318)),IF(AF318=Controles!$N$5,AH317,""))),"")</f>
        <v/>
      </c>
      <c r="AI318" s="178" t="str">
        <f t="shared" ref="AI318:AI325" si="174">IFERROR(IF(AG318="","",IF(AG318&lt;=20,"20",IF(AG318&lt;=40,"40",IF(AG318&lt;=60,"60",IF(AG318&lt;=80,"80","100"))))),"")</f>
        <v/>
      </c>
      <c r="AJ318" s="178" t="str">
        <f t="shared" ref="AJ318:AJ325" si="175">IFERROR(IF(AH318="","",IF(AH318&lt;=20,"20",IF(AH318&lt;=40,"40",IF(AH318&lt;=60,"60",IF(AH318&lt;=80,"80","100"))))),"")</f>
        <v/>
      </c>
      <c r="AK318" s="179" t="str">
        <f t="shared" ref="AK318:AK325" si="176">IFERROR(VALUE((AI318&amp;""&amp;AJ318))," ")</f>
        <v xml:space="preserve"> </v>
      </c>
      <c r="AL318" s="180" t="str">
        <f>IFERROR(VLOOKUP(AK318,'Matriz Calificación'!$C$54:$F$78,2,FALSE),"")</f>
        <v/>
      </c>
      <c r="AM318" s="181" t="str">
        <f>IFERROR(VLOOKUP(AL318,'Matriz Calificación'!$D$54:$I$78,4,FALSE)," ")</f>
        <v xml:space="preserve"> </v>
      </c>
      <c r="AN318" s="289"/>
      <c r="AO318" s="289"/>
      <c r="AP318" s="292"/>
      <c r="AQ318" s="329"/>
      <c r="AR318" s="66"/>
      <c r="AS318" s="167"/>
      <c r="AT318" s="167"/>
      <c r="AU318" s="167"/>
      <c r="AV318" s="66"/>
      <c r="AW318" s="167"/>
      <c r="AX318" s="169"/>
      <c r="AY318" s="169"/>
      <c r="AZ318" s="259"/>
      <c r="BA318" s="250"/>
      <c r="BB318" s="169"/>
      <c r="BC318" s="250"/>
    </row>
    <row r="319" spans="2:55" s="170" customFormat="1" ht="21" hidden="1" customHeight="1" x14ac:dyDescent="0.25">
      <c r="B319" s="264"/>
      <c r="C319" s="267"/>
      <c r="D319" s="258"/>
      <c r="E319" s="259"/>
      <c r="F319" s="255"/>
      <c r="G319" s="258"/>
      <c r="H319" s="250"/>
      <c r="I319" s="252"/>
      <c r="J319" s="254"/>
      <c r="K319" s="182"/>
      <c r="L319" s="261"/>
      <c r="M319" s="262"/>
      <c r="N319" s="261"/>
      <c r="O319" s="256"/>
      <c r="P319" s="292"/>
      <c r="Q319" s="261"/>
      <c r="R319" s="330"/>
      <c r="S319" s="330"/>
      <c r="T319" s="330"/>
      <c r="U319" s="328"/>
      <c r="V319" s="292"/>
      <c r="W319" s="149"/>
      <c r="X319" s="166"/>
      <c r="Y319" s="175" t="str">
        <f>IF(X319=Controles!$D$5,Controles!$E$5,IF(X319=Controles!$D$6,Controles!$E$6,IF(X319=Controles!$D$7,Controles!$E$7," ")))</f>
        <v xml:space="preserve"> </v>
      </c>
      <c r="Z319" s="166"/>
      <c r="AA319" s="65" t="str">
        <f>IF(Z319=Controles!$D$8,Controles!$E$8,IF(Z319=Controles!$D$9,Controles!$E$9," "))</f>
        <v xml:space="preserve"> </v>
      </c>
      <c r="AB319" s="65" t="str">
        <f t="shared" si="146"/>
        <v/>
      </c>
      <c r="AC319" s="166"/>
      <c r="AD319" s="166"/>
      <c r="AE319" s="166"/>
      <c r="AF319" s="97" t="str">
        <f>+IF(X319=Controles!$D$5,Controles!$N$5,IF(X319=Controles!$D$6,Controles!$N$6,IF(X319=Controles!$D$7,Controles!$N$7," ")))</f>
        <v xml:space="preserve"> </v>
      </c>
      <c r="AG319" s="138" t="str">
        <f>IFERROR(IF(AND(AF318=Controles!$N$5,AF319=Controles!$N$5),(AG318-(+AG318*AB319)),IF(AND(AF318=Controles!$N$7,AF319=Controles!$N$5),(AG317-(+AG317*AB319)),IF(AF319=Controles!$N$7,AG318,""))),"")</f>
        <v/>
      </c>
      <c r="AH319" s="138" t="str">
        <f>IFERROR(IF(AND(AF318=Controles!$N$7,AF319=Controles!$N$7),(AH318-(+AH318*AB319)),IF(AND(AF318=Controles!$N$5,AF319=Controles!$N$7),(AH317-(+AH317*AB319)),IF(AF319=Controles!$N$5,AH318,""))),"")</f>
        <v/>
      </c>
      <c r="AI319" s="178" t="str">
        <f t="shared" si="174"/>
        <v/>
      </c>
      <c r="AJ319" s="178" t="str">
        <f t="shared" si="175"/>
        <v/>
      </c>
      <c r="AK319" s="179" t="str">
        <f t="shared" si="176"/>
        <v xml:space="preserve"> </v>
      </c>
      <c r="AL319" s="180" t="str">
        <f>IFERROR(VLOOKUP(AK319,'Matriz Calificación'!$C$54:$F$78,2,FALSE),"")</f>
        <v/>
      </c>
      <c r="AM319" s="181" t="str">
        <f>IFERROR(VLOOKUP(AL319,'Matriz Calificación'!$D$54:$I$78,4,FALSE)," ")</f>
        <v xml:space="preserve"> </v>
      </c>
      <c r="AN319" s="289"/>
      <c r="AO319" s="289"/>
      <c r="AP319" s="292"/>
      <c r="AQ319" s="329"/>
      <c r="AR319" s="66"/>
      <c r="AS319" s="167"/>
      <c r="AT319" s="167"/>
      <c r="AU319" s="167"/>
      <c r="AV319" s="66"/>
      <c r="AW319" s="167"/>
      <c r="AX319" s="169"/>
      <c r="AY319" s="169"/>
      <c r="AZ319" s="259"/>
      <c r="BA319" s="250"/>
      <c r="BB319" s="169"/>
      <c r="BC319" s="250"/>
    </row>
    <row r="320" spans="2:55" s="170" customFormat="1" ht="21" hidden="1" customHeight="1" x14ac:dyDescent="0.25">
      <c r="B320" s="264"/>
      <c r="C320" s="267"/>
      <c r="D320" s="258"/>
      <c r="E320" s="259"/>
      <c r="F320" s="255"/>
      <c r="G320" s="258"/>
      <c r="H320" s="250"/>
      <c r="I320" s="252"/>
      <c r="J320" s="254"/>
      <c r="K320" s="182"/>
      <c r="L320" s="261"/>
      <c r="M320" s="262"/>
      <c r="N320" s="261"/>
      <c r="O320" s="256"/>
      <c r="P320" s="292"/>
      <c r="Q320" s="261"/>
      <c r="R320" s="330"/>
      <c r="S320" s="330"/>
      <c r="T320" s="330"/>
      <c r="U320" s="328"/>
      <c r="V320" s="292"/>
      <c r="W320" s="149"/>
      <c r="X320" s="166"/>
      <c r="Y320" s="175" t="str">
        <f>IF(X320=Controles!$D$5,Controles!$E$5,IF(X320=Controles!$D$6,Controles!$E$6,IF(X320=Controles!$D$7,Controles!$E$7," ")))</f>
        <v xml:space="preserve"> </v>
      </c>
      <c r="Z320" s="166"/>
      <c r="AA320" s="65" t="str">
        <f>IF(Z320=Controles!$D$8,Controles!$E$8,IF(Z320=Controles!$D$9,Controles!$E$9," "))</f>
        <v xml:space="preserve"> </v>
      </c>
      <c r="AB320" s="65" t="str">
        <f t="shared" si="146"/>
        <v/>
      </c>
      <c r="AC320" s="166"/>
      <c r="AD320" s="166"/>
      <c r="AE320" s="166"/>
      <c r="AF320" s="97" t="str">
        <f>+IF(X320=Controles!$D$5,Controles!$N$5,IF(X320=Controles!$D$6,Controles!$N$6,IF(X320=Controles!$D$7,Controles!$N$7," ")))</f>
        <v xml:space="preserve"> </v>
      </c>
      <c r="AG320" s="138" t="str">
        <f>IFERROR(IF(AND(AF319=Controles!$N$5,AF320=Controles!$N$5),(AG319-(+AG319*AB320)),IF(AND(AF319=Controles!$N$7,AF320=Controles!$N$5),(AG318-(+AG318*AB320)),IF(AF320=Controles!$N$7,AG319,""))),"")</f>
        <v/>
      </c>
      <c r="AH320" s="138" t="str">
        <f>IFERROR(IF(AND(AF319=Controles!$N$7,AF320=Controles!$N$7),(AH319-(+AH319*AB320)),IF(AND(AF319=Controles!$N$5,AF320=Controles!$N$7),(AH318-(+AH318*AB320)),IF(AF320=Controles!$N$5,AH319,""))),"")</f>
        <v/>
      </c>
      <c r="AI320" s="178" t="str">
        <f t="shared" si="174"/>
        <v/>
      </c>
      <c r="AJ320" s="178" t="str">
        <f t="shared" si="175"/>
        <v/>
      </c>
      <c r="AK320" s="179" t="str">
        <f t="shared" si="176"/>
        <v xml:space="preserve"> </v>
      </c>
      <c r="AL320" s="180" t="str">
        <f>IFERROR(VLOOKUP(AK320,'Matriz Calificación'!$C$54:$F$78,2,FALSE),"")</f>
        <v/>
      </c>
      <c r="AM320" s="181" t="str">
        <f>IFERROR(VLOOKUP(AL320,'Matriz Calificación'!$D$54:$I$78,4,FALSE)," ")</f>
        <v xml:space="preserve"> </v>
      </c>
      <c r="AN320" s="289"/>
      <c r="AO320" s="289"/>
      <c r="AP320" s="292"/>
      <c r="AQ320" s="329"/>
      <c r="AR320" s="66"/>
      <c r="AS320" s="167"/>
      <c r="AT320" s="167"/>
      <c r="AU320" s="167"/>
      <c r="AV320" s="66"/>
      <c r="AW320" s="167"/>
      <c r="AX320" s="169"/>
      <c r="AY320" s="169"/>
      <c r="AZ320" s="259"/>
      <c r="BA320" s="250"/>
      <c r="BB320" s="169"/>
      <c r="BC320" s="250"/>
    </row>
    <row r="321" spans="2:55" s="170" customFormat="1" ht="21" hidden="1" customHeight="1" x14ac:dyDescent="0.25">
      <c r="B321" s="264"/>
      <c r="C321" s="267"/>
      <c r="D321" s="258"/>
      <c r="E321" s="259"/>
      <c r="F321" s="255"/>
      <c r="G321" s="258"/>
      <c r="H321" s="250"/>
      <c r="I321" s="252"/>
      <c r="J321" s="254"/>
      <c r="K321" s="182"/>
      <c r="L321" s="261"/>
      <c r="M321" s="262"/>
      <c r="N321" s="261"/>
      <c r="O321" s="256"/>
      <c r="P321" s="292"/>
      <c r="Q321" s="261"/>
      <c r="R321" s="330"/>
      <c r="S321" s="330"/>
      <c r="T321" s="330"/>
      <c r="U321" s="328"/>
      <c r="V321" s="292"/>
      <c r="W321" s="149"/>
      <c r="X321" s="166"/>
      <c r="Y321" s="175" t="str">
        <f>IF(X321=Controles!$D$5,Controles!$E$5,IF(X321=Controles!$D$6,Controles!$E$6,IF(X321=Controles!$D$7,Controles!$E$7," ")))</f>
        <v xml:space="preserve"> </v>
      </c>
      <c r="Z321" s="166"/>
      <c r="AA321" s="65" t="str">
        <f>IF(Z321=Controles!$D$8,Controles!$E$8,IF(Z321=Controles!$D$9,Controles!$E$9," "))</f>
        <v xml:space="preserve"> </v>
      </c>
      <c r="AB321" s="65" t="str">
        <f t="shared" si="146"/>
        <v/>
      </c>
      <c r="AC321" s="166"/>
      <c r="AD321" s="166"/>
      <c r="AE321" s="166"/>
      <c r="AF321" s="97" t="str">
        <f>+IF(X321=Controles!$D$5,Controles!$N$5,IF(X321=Controles!$D$6,Controles!$N$6,IF(X321=Controles!$D$7,Controles!$N$7," ")))</f>
        <v xml:space="preserve"> </v>
      </c>
      <c r="AG321" s="138" t="str">
        <f>IFERROR(IF(AND(AF320=Controles!$N$5,AF321=Controles!$N$5),(AG320-(+AG320*AB321)),IF(AND(AF320=Controles!$N$7,AF321=Controles!$N$5),(AG319-(+AG319*AB321)),IF(AF321=Controles!$N$7,AG320,""))),"")</f>
        <v/>
      </c>
      <c r="AH321" s="138" t="str">
        <f>IFERROR(IF(AND(AF320=Controles!$N$7,AF321=Controles!$N$7),(AH320-(+AH320*AB321)),IF(AND(AF320=Controles!$N$5,AF321=Controles!$N$7),(AH319-(+AH319*AB321)),IF(AF321=Controles!$N$5,AH320,""))),"")</f>
        <v/>
      </c>
      <c r="AI321" s="178" t="str">
        <f t="shared" si="174"/>
        <v/>
      </c>
      <c r="AJ321" s="178" t="str">
        <f t="shared" si="175"/>
        <v/>
      </c>
      <c r="AK321" s="179" t="str">
        <f t="shared" si="176"/>
        <v xml:space="preserve"> </v>
      </c>
      <c r="AL321" s="180" t="str">
        <f>IFERROR(VLOOKUP(AK321,'Matriz Calificación'!$C$54:$F$78,2,FALSE),"")</f>
        <v/>
      </c>
      <c r="AM321" s="181" t="str">
        <f>IFERROR(VLOOKUP(AL321,'Matriz Calificación'!$D$54:$I$78,4,FALSE)," ")</f>
        <v xml:space="preserve"> </v>
      </c>
      <c r="AN321" s="289"/>
      <c r="AO321" s="289"/>
      <c r="AP321" s="292"/>
      <c r="AQ321" s="329"/>
      <c r="AR321" s="66"/>
      <c r="AS321" s="167"/>
      <c r="AT321" s="167"/>
      <c r="AU321" s="167"/>
      <c r="AV321" s="66"/>
      <c r="AW321" s="167"/>
      <c r="AX321" s="169"/>
      <c r="AY321" s="169"/>
      <c r="AZ321" s="259"/>
      <c r="BA321" s="250"/>
      <c r="BB321" s="169"/>
      <c r="BC321" s="250"/>
    </row>
    <row r="322" spans="2:55" s="170" customFormat="1" ht="21" hidden="1" customHeight="1" x14ac:dyDescent="0.25">
      <c r="B322" s="264"/>
      <c r="C322" s="267"/>
      <c r="D322" s="258"/>
      <c r="E322" s="259"/>
      <c r="F322" s="255"/>
      <c r="G322" s="258"/>
      <c r="H322" s="250"/>
      <c r="I322" s="252"/>
      <c r="J322" s="254"/>
      <c r="K322" s="182"/>
      <c r="L322" s="261"/>
      <c r="M322" s="262"/>
      <c r="N322" s="261"/>
      <c r="O322" s="256"/>
      <c r="P322" s="292"/>
      <c r="Q322" s="261"/>
      <c r="R322" s="330"/>
      <c r="S322" s="330"/>
      <c r="T322" s="330"/>
      <c r="U322" s="328"/>
      <c r="V322" s="292"/>
      <c r="W322" s="149"/>
      <c r="X322" s="166"/>
      <c r="Y322" s="175" t="str">
        <f>IF(X322=Controles!$D$5,Controles!$E$5,IF(X322=Controles!$D$6,Controles!$E$6,IF(X322=Controles!$D$7,Controles!$E$7," ")))</f>
        <v xml:space="preserve"> </v>
      </c>
      <c r="Z322" s="166"/>
      <c r="AA322" s="65" t="str">
        <f>IF(Z322=Controles!$D$8,Controles!$E$8,IF(Z322=Controles!$D$9,Controles!$E$9," "))</f>
        <v xml:space="preserve"> </v>
      </c>
      <c r="AB322" s="65" t="str">
        <f t="shared" si="146"/>
        <v/>
      </c>
      <c r="AC322" s="166"/>
      <c r="AD322" s="166"/>
      <c r="AE322" s="166"/>
      <c r="AF322" s="97" t="str">
        <f>+IF(X322=Controles!$D$5,Controles!$N$5,IF(X322=Controles!$D$6,Controles!$N$6,IF(X322=Controles!$D$7,Controles!$N$7," ")))</f>
        <v xml:space="preserve"> </v>
      </c>
      <c r="AG322" s="138" t="str">
        <f>IFERROR(IF(AND(AF321=Controles!$N$5,AF322=Controles!$N$5),(AG321-(+AG321*AB322)),IF(AND(AF321=Controles!$N$7,AF322=Controles!$N$5),(AG320-(+AG320*AB322)),IF(AF322=Controles!$N$7,AG321,""))),"")</f>
        <v/>
      </c>
      <c r="AH322" s="138" t="str">
        <f>IFERROR(IF(AND(AF321=Controles!$N$7,AF322=Controles!$N$7),(AH321-(+AH321*AB322)),IF(AND(AF321=Controles!$N$5,AF322=Controles!$N$7),(AH320-(+AH320*AB322)),IF(AF322=Controles!$N$5,AH321,""))),"")</f>
        <v/>
      </c>
      <c r="AI322" s="178" t="str">
        <f t="shared" si="174"/>
        <v/>
      </c>
      <c r="AJ322" s="178" t="str">
        <f t="shared" si="175"/>
        <v/>
      </c>
      <c r="AK322" s="179" t="str">
        <f t="shared" si="176"/>
        <v xml:space="preserve"> </v>
      </c>
      <c r="AL322" s="180" t="str">
        <f>IFERROR(VLOOKUP(AK322,'Matriz Calificación'!$C$54:$F$78,2,FALSE),"")</f>
        <v/>
      </c>
      <c r="AM322" s="181" t="str">
        <f>IFERROR(VLOOKUP(AL322,'Matriz Calificación'!$D$54:$I$78,4,FALSE)," ")</f>
        <v xml:space="preserve"> </v>
      </c>
      <c r="AN322" s="289"/>
      <c r="AO322" s="289"/>
      <c r="AP322" s="292"/>
      <c r="AQ322" s="329"/>
      <c r="AR322" s="66"/>
      <c r="AS322" s="167"/>
      <c r="AT322" s="167"/>
      <c r="AU322" s="167"/>
      <c r="AV322" s="66"/>
      <c r="AW322" s="167"/>
      <c r="AX322" s="169"/>
      <c r="AY322" s="169"/>
      <c r="AZ322" s="259"/>
      <c r="BA322" s="250"/>
      <c r="BB322" s="169"/>
      <c r="BC322" s="250"/>
    </row>
    <row r="323" spans="2:55" s="170" customFormat="1" ht="21" hidden="1" customHeight="1" x14ac:dyDescent="0.25">
      <c r="B323" s="264"/>
      <c r="C323" s="267"/>
      <c r="D323" s="258"/>
      <c r="E323" s="259"/>
      <c r="F323" s="255"/>
      <c r="G323" s="258"/>
      <c r="H323" s="250"/>
      <c r="I323" s="252"/>
      <c r="J323" s="254"/>
      <c r="K323" s="182"/>
      <c r="L323" s="261"/>
      <c r="M323" s="262"/>
      <c r="N323" s="261"/>
      <c r="O323" s="256"/>
      <c r="P323" s="292"/>
      <c r="Q323" s="261"/>
      <c r="R323" s="330"/>
      <c r="S323" s="330"/>
      <c r="T323" s="330"/>
      <c r="U323" s="328"/>
      <c r="V323" s="292"/>
      <c r="W323" s="149"/>
      <c r="X323" s="166"/>
      <c r="Y323" s="175" t="str">
        <f>IF(X323=Controles!$D$5,Controles!$E$5,IF(X323=Controles!$D$6,Controles!$E$6,IF(X323=Controles!$D$7,Controles!$E$7," ")))</f>
        <v xml:space="preserve"> </v>
      </c>
      <c r="Z323" s="166"/>
      <c r="AA323" s="65" t="str">
        <f>IF(Z323=Controles!$D$8,Controles!$E$8,IF(Z323=Controles!$D$9,Controles!$E$9," "))</f>
        <v xml:space="preserve"> </v>
      </c>
      <c r="AB323" s="65" t="str">
        <f t="shared" si="146"/>
        <v/>
      </c>
      <c r="AC323" s="166"/>
      <c r="AD323" s="166"/>
      <c r="AE323" s="166"/>
      <c r="AF323" s="97" t="str">
        <f>+IF(X323=Controles!$D$5,Controles!$N$5,IF(X323=Controles!$D$6,Controles!$N$6,IF(X323=Controles!$D$7,Controles!$N$7," ")))</f>
        <v xml:space="preserve"> </v>
      </c>
      <c r="AG323" s="138" t="str">
        <f>IFERROR(IF(AND(AF322=Controles!$N$5,AF323=Controles!$N$5),(AG322-(+AG322*AB323)),IF(AND(AF322=Controles!$N$7,AF323=Controles!$N$5),(AG321-(+AG321*AB323)),IF(AF323=Controles!$N$7,AG322,""))),"")</f>
        <v/>
      </c>
      <c r="AH323" s="138" t="str">
        <f>IFERROR(IF(AND(AF322=Controles!$N$7,AF323=Controles!$N$7),(AH322-(+AH322*AB323)),IF(AND(AF322=Controles!$N$5,AF323=Controles!$N$7),(AH321-(+AH321*AB323)),IF(AF323=Controles!$N$5,AH322,""))),"")</f>
        <v/>
      </c>
      <c r="AI323" s="178" t="str">
        <f t="shared" si="174"/>
        <v/>
      </c>
      <c r="AJ323" s="178" t="str">
        <f t="shared" si="175"/>
        <v/>
      </c>
      <c r="AK323" s="179" t="str">
        <f t="shared" si="176"/>
        <v xml:space="preserve"> </v>
      </c>
      <c r="AL323" s="180" t="str">
        <f>IFERROR(VLOOKUP(AK323,'Matriz Calificación'!$C$54:$F$78,2,FALSE),"")</f>
        <v/>
      </c>
      <c r="AM323" s="181" t="str">
        <f>IFERROR(VLOOKUP(AL323,'Matriz Calificación'!$D$54:$I$78,4,FALSE)," ")</f>
        <v xml:space="preserve"> </v>
      </c>
      <c r="AN323" s="289"/>
      <c r="AO323" s="289"/>
      <c r="AP323" s="292"/>
      <c r="AQ323" s="329"/>
      <c r="AR323" s="66"/>
      <c r="AS323" s="165"/>
      <c r="AT323" s="168"/>
      <c r="AU323" s="168"/>
      <c r="AV323" s="66"/>
      <c r="AW323" s="167"/>
      <c r="AX323" s="169"/>
      <c r="AY323" s="169"/>
      <c r="AZ323" s="259"/>
      <c r="BA323" s="250"/>
      <c r="BB323" s="169"/>
      <c r="BC323" s="250"/>
    </row>
    <row r="324" spans="2:55" s="170" customFormat="1" ht="21" hidden="1" customHeight="1" x14ac:dyDescent="0.25">
      <c r="B324" s="264"/>
      <c r="C324" s="267"/>
      <c r="D324" s="258"/>
      <c r="E324" s="259"/>
      <c r="F324" s="255"/>
      <c r="G324" s="258"/>
      <c r="H324" s="250"/>
      <c r="I324" s="252"/>
      <c r="J324" s="254"/>
      <c r="K324" s="182"/>
      <c r="L324" s="261"/>
      <c r="M324" s="262"/>
      <c r="N324" s="261"/>
      <c r="O324" s="256"/>
      <c r="P324" s="292"/>
      <c r="Q324" s="261"/>
      <c r="R324" s="330"/>
      <c r="S324" s="330"/>
      <c r="T324" s="330"/>
      <c r="U324" s="328"/>
      <c r="V324" s="292"/>
      <c r="W324" s="149"/>
      <c r="X324" s="166"/>
      <c r="Y324" s="175" t="str">
        <f>IF(X324=Controles!$D$5,Controles!$E$5,IF(X324=Controles!$D$6,Controles!$E$6,IF(X324=Controles!$D$7,Controles!$E$7," ")))</f>
        <v xml:space="preserve"> </v>
      </c>
      <c r="Z324" s="166"/>
      <c r="AA324" s="65" t="str">
        <f>IF(Z324=Controles!$D$8,Controles!$E$8,IF(Z324=Controles!$D$9,Controles!$E$9," "))</f>
        <v xml:space="preserve"> </v>
      </c>
      <c r="AB324" s="65" t="str">
        <f t="shared" si="146"/>
        <v/>
      </c>
      <c r="AC324" s="166"/>
      <c r="AD324" s="166"/>
      <c r="AE324" s="166"/>
      <c r="AF324" s="97" t="str">
        <f>+IF(X324=Controles!$D$5,Controles!$N$5,IF(X324=Controles!$D$6,Controles!$N$6,IF(X324=Controles!$D$7,Controles!$N$7," ")))</f>
        <v xml:space="preserve"> </v>
      </c>
      <c r="AG324" s="138" t="str">
        <f>IFERROR(IF(AND(AF323=Controles!$N$5,AF324=Controles!$N$5),(AG323-(+AG323*AB324)),IF(AND(AF323=Controles!$N$7,AF324=Controles!$N$5),(AG322-(+AG322*AB324)),IF(AF324=Controles!$N$7,AG323,""))),"")</f>
        <v/>
      </c>
      <c r="AH324" s="138" t="str">
        <f>IFERROR(IF(AND(AF323=Controles!$N$7,AF324=Controles!$N$7),(AH323-(+AH323*AB324)),IF(AND(AF323=Controles!$N$5,AF324=Controles!$N$7),(AH322-(+AH322*AB324)),IF(AF324=Controles!$N$5,AH323,""))),"")</f>
        <v/>
      </c>
      <c r="AI324" s="178" t="str">
        <f t="shared" si="174"/>
        <v/>
      </c>
      <c r="AJ324" s="178" t="str">
        <f t="shared" si="175"/>
        <v/>
      </c>
      <c r="AK324" s="179" t="str">
        <f t="shared" si="176"/>
        <v xml:space="preserve"> </v>
      </c>
      <c r="AL324" s="180" t="str">
        <f>IFERROR(VLOOKUP(AK324,'Matriz Calificación'!$C$54:$F$78,2,FALSE),"")</f>
        <v/>
      </c>
      <c r="AM324" s="181" t="str">
        <f>IFERROR(VLOOKUP(AL324,'Matriz Calificación'!$D$54:$I$78,4,FALSE)," ")</f>
        <v xml:space="preserve"> </v>
      </c>
      <c r="AN324" s="289"/>
      <c r="AO324" s="289"/>
      <c r="AP324" s="292"/>
      <c r="AQ324" s="329"/>
      <c r="AR324" s="66"/>
      <c r="AS324" s="165"/>
      <c r="AT324" s="168"/>
      <c r="AU324" s="168"/>
      <c r="AV324" s="66"/>
      <c r="AW324" s="167"/>
      <c r="AX324" s="169"/>
      <c r="AY324" s="169"/>
      <c r="AZ324" s="259"/>
      <c r="BA324" s="250"/>
      <c r="BB324" s="169"/>
      <c r="BC324" s="250"/>
    </row>
    <row r="325" spans="2:55" s="170" customFormat="1" ht="21" hidden="1" customHeight="1" x14ac:dyDescent="0.25">
      <c r="B325" s="265"/>
      <c r="C325" s="268"/>
      <c r="D325" s="258"/>
      <c r="E325" s="259"/>
      <c r="F325" s="255"/>
      <c r="G325" s="258"/>
      <c r="H325" s="250"/>
      <c r="I325" s="253"/>
      <c r="J325" s="254"/>
      <c r="K325" s="182"/>
      <c r="L325" s="261"/>
      <c r="M325" s="262"/>
      <c r="N325" s="261"/>
      <c r="O325" s="257"/>
      <c r="P325" s="292"/>
      <c r="Q325" s="261"/>
      <c r="R325" s="330"/>
      <c r="S325" s="330"/>
      <c r="T325" s="330"/>
      <c r="U325" s="328"/>
      <c r="V325" s="292"/>
      <c r="W325" s="149"/>
      <c r="X325" s="166"/>
      <c r="Y325" s="175" t="str">
        <f>IF(X325=Controles!$D$5,Controles!$E$5,IF(X325=Controles!$D$6,Controles!$E$6,IF(X325=Controles!$D$7,Controles!$E$7," ")))</f>
        <v xml:space="preserve"> </v>
      </c>
      <c r="Z325" s="166"/>
      <c r="AA325" s="65" t="str">
        <f>IF(Z325=Controles!$D$8,Controles!$E$8,IF(Z325=Controles!$D$9,Controles!$E$9," "))</f>
        <v xml:space="preserve"> </v>
      </c>
      <c r="AB325" s="65" t="str">
        <f t="shared" si="146"/>
        <v/>
      </c>
      <c r="AC325" s="166"/>
      <c r="AD325" s="166"/>
      <c r="AE325" s="166"/>
      <c r="AF325" s="97" t="str">
        <f>+IF(X325=Controles!$D$5,Controles!$N$5,IF(X325=Controles!$D$6,Controles!$N$6,IF(X325=Controles!$D$7,Controles!$N$7," ")))</f>
        <v xml:space="preserve"> </v>
      </c>
      <c r="AG325" s="138" t="str">
        <f>IFERROR(IF(AND(AF324=Controles!$N$5,AF325=Controles!$N$5),(AG324-(+AG324*AB325)),IF(AND(AF324=Controles!$N$7,AF325=Controles!$N$5),(AG323-(+AG323*AB325)),IF(AF325=Controles!$N$7,AG324,""))),"")</f>
        <v/>
      </c>
      <c r="AH325" s="138" t="str">
        <f>IFERROR(IF(AND(AF324=Controles!$N$7,AF325=Controles!$N$7),(AH324-(+AH324*AB325)),IF(AND(AF324=Controles!$N$5,AF325=Controles!$N$7),(AH323-(+AH323*AB325)),IF(AF325=Controles!$N$5,AH324,""))),"")</f>
        <v/>
      </c>
      <c r="AI325" s="178" t="str">
        <f t="shared" si="174"/>
        <v/>
      </c>
      <c r="AJ325" s="178" t="str">
        <f t="shared" si="175"/>
        <v/>
      </c>
      <c r="AK325" s="179" t="str">
        <f t="shared" si="176"/>
        <v xml:space="preserve"> </v>
      </c>
      <c r="AL325" s="180" t="str">
        <f>IFERROR(VLOOKUP(AK325,'Matriz Calificación'!$C$54:$F$78,2,FALSE),"")</f>
        <v/>
      </c>
      <c r="AM325" s="181" t="str">
        <f>IFERROR(VLOOKUP(AL325,'Matriz Calificación'!$D$54:$I$78,4,FALSE)," ")</f>
        <v xml:space="preserve"> </v>
      </c>
      <c r="AN325" s="290"/>
      <c r="AO325" s="290"/>
      <c r="AP325" s="292"/>
      <c r="AQ325" s="329"/>
      <c r="AR325" s="66"/>
      <c r="AS325" s="165"/>
      <c r="AT325" s="67"/>
      <c r="AU325" s="67"/>
      <c r="AV325" s="66"/>
      <c r="AW325" s="167"/>
      <c r="AX325" s="169"/>
      <c r="AY325" s="169"/>
      <c r="AZ325" s="259"/>
      <c r="BA325" s="250"/>
      <c r="BB325" s="169"/>
      <c r="BC325" s="250"/>
    </row>
    <row r="326" spans="2:55" s="170" customFormat="1" ht="21" hidden="1" customHeight="1" x14ac:dyDescent="0.25">
      <c r="B326" s="263"/>
      <c r="C326" s="266" t="str">
        <f>+IFERROR(VLOOKUP(B326,INF!$A$2:$B$90,2,FALSE)," ")</f>
        <v xml:space="preserve"> </v>
      </c>
      <c r="D326" s="258"/>
      <c r="E326" s="259"/>
      <c r="F326" s="260"/>
      <c r="G326" s="258"/>
      <c r="H326" s="250"/>
      <c r="I326" s="251"/>
      <c r="J326" s="254" t="str">
        <f t="shared" ref="J326" si="177">IF(G326&lt;&gt;"",CONCATENATE("Posibilidad de ",G326," por"," ",H326," debido a"," ",I326),"")</f>
        <v/>
      </c>
      <c r="K326" s="182"/>
      <c r="L326" s="261"/>
      <c r="M326" s="262"/>
      <c r="N326" s="261"/>
      <c r="O326" s="256"/>
      <c r="P326" s="292" t="str">
        <f>IF(O326="","",IF(O326&lt;=2,Probabilidad!$B$8,IF(O326&lt;=11.999,Probabilidad!$B$7,IF(O326&lt;=48,Probabilidad!$B$6,IF(O326&lt;=239.999,Probabilidad!$B$5,IF(O326&gt;=240,Probabilidad!$B$4,""))))))</f>
        <v/>
      </c>
      <c r="Q326" s="261"/>
      <c r="R326" s="330" t="str">
        <f>IFERROR(VLOOKUP(P326,Probabilidad!$B$4:$C$8,2,FALSE),"")</f>
        <v/>
      </c>
      <c r="S326" s="330" t="str">
        <f>IFERROR(VLOOKUP(Q326,Impacto!$B$4:$C$16,2,FALSE),"")</f>
        <v/>
      </c>
      <c r="T326" s="330" t="str">
        <f t="shared" ref="T326" si="178">IFERROR(VALUE((R326&amp;""&amp;S326))," ")</f>
        <v xml:space="preserve"> </v>
      </c>
      <c r="U326" s="328" t="str">
        <f>IFERROR(VLOOKUP(T326,'Matriz Calificación'!$C$54:$D$78,2,FALSE)," ")</f>
        <v xml:space="preserve"> </v>
      </c>
      <c r="V326" s="292" t="str">
        <f>IFERROR(VLOOKUP(T326,'Matriz Calificación'!$C$54:$F$78,3,FALSE)," ")</f>
        <v xml:space="preserve"> </v>
      </c>
      <c r="W326" s="149"/>
      <c r="X326" s="166"/>
      <c r="Y326" s="175" t="str">
        <f>IF(X326=Controles!$D$5,Controles!$E$5,IF(X326=Controles!$D$6,Controles!$E$6,IF(X326=Controles!$D$7,Controles!$E$7," ")))</f>
        <v xml:space="preserve"> </v>
      </c>
      <c r="Z326" s="166"/>
      <c r="AA326" s="65" t="str">
        <f>IF(Z326=Controles!$D$8,Controles!$E$8,IF(Z326=Controles!$D$9,Controles!$E$9," "))</f>
        <v xml:space="preserve"> </v>
      </c>
      <c r="AB326" s="65" t="str">
        <f t="shared" si="146"/>
        <v/>
      </c>
      <c r="AC326" s="166"/>
      <c r="AD326" s="166"/>
      <c r="AE326" s="166"/>
      <c r="AF326" s="97" t="str">
        <f>+IF(X326=Controles!$D$5,Controles!$N$5,IF(X326=Controles!$D$6,Controles!$N$6,IF(X326=Controles!$D$7,Controles!$N$7," ")))</f>
        <v xml:space="preserve"> </v>
      </c>
      <c r="AG326" s="138" t="str">
        <f>IFERROR(IF(AF326=Controles!$N$5,(($R$326-($R$326*AB326))),IF(AF326=Controles!$N$7,$R$326,""))," ")</f>
        <v/>
      </c>
      <c r="AH326" s="138" t="str">
        <f>IFERROR(IF(AF326=Controles!$N$7,(($S$326-($S$326*AB326))),IF(AF326=Controles!$N$5,$S$326,""))," ")</f>
        <v/>
      </c>
      <c r="AI326" s="178" t="str">
        <f>IFERROR(IF(AG326="","",IF(AG326&lt;=20,"20",IF(AG326&lt;=40,"40",IF(AG326&lt;=60,"60",IF(AG326&lt;=80,"80","100"))))),"")</f>
        <v/>
      </c>
      <c r="AJ326" s="178" t="str">
        <f>IFERROR(IF(AH326="","",IF(AH326&lt;=20,"20",IF(AH326&lt;=40,"40",IF(AH326&lt;=60,"60",IF(AH326&lt;=80,"80","100"))))),"")</f>
        <v/>
      </c>
      <c r="AK326" s="179" t="str">
        <f>IFERROR(VALUE((AI326&amp;""&amp;AJ326))," ")</f>
        <v xml:space="preserve"> </v>
      </c>
      <c r="AL326" s="180" t="str">
        <f>IFERROR(VLOOKUP(AK326,'Matriz Calificación'!$C$54:$F$78,2,FALSE),"")</f>
        <v/>
      </c>
      <c r="AM326" s="181" t="str">
        <f>IFERROR(VLOOKUP(AL326,'Matriz Calificación'!$D$54:$I$78,4,FALSE)," ")</f>
        <v xml:space="preserve"> </v>
      </c>
      <c r="AN326" s="288" t="e" cm="1" vm="1">
        <f t="array" aca="1" ref="AN326" ca="1">INDEX(AK326:AK334,COUNT(AK326:AK334))</f>
        <v>#VALUE!</v>
      </c>
      <c r="AO326" s="288" t="str">
        <f ca="1">IFERROR(VLOOKUP(AN326,'Matriz Calificación'!$C$54:$F$78,2,FALSE),"")</f>
        <v/>
      </c>
      <c r="AP326" s="292" t="str">
        <f ca="1">IFERROR(VLOOKUP(AO326,'Matriz Calificación'!$D$54:$I$78,4,FALSE)," ")</f>
        <v xml:space="preserve"> </v>
      </c>
      <c r="AQ326" s="329" t="str">
        <f ca="1">IFERROR(VLOOKUP(AO326,'Matriz Calificación'!$D$54:$I$78,5,FALSE)," ")</f>
        <v xml:space="preserve"> </v>
      </c>
      <c r="AR326" s="66"/>
      <c r="AS326" s="167"/>
      <c r="AT326" s="167"/>
      <c r="AU326" s="167"/>
      <c r="AV326" s="66"/>
      <c r="AW326" s="167"/>
      <c r="AX326" s="169"/>
      <c r="AY326" s="169"/>
      <c r="AZ326" s="259"/>
      <c r="BA326" s="250"/>
      <c r="BB326" s="169"/>
      <c r="BC326" s="250"/>
    </row>
    <row r="327" spans="2:55" s="170" customFormat="1" ht="21" hidden="1" customHeight="1" x14ac:dyDescent="0.25">
      <c r="B327" s="264"/>
      <c r="C327" s="267"/>
      <c r="D327" s="258"/>
      <c r="E327" s="259"/>
      <c r="F327" s="255"/>
      <c r="G327" s="258"/>
      <c r="H327" s="250"/>
      <c r="I327" s="252"/>
      <c r="J327" s="254"/>
      <c r="K327" s="182"/>
      <c r="L327" s="261"/>
      <c r="M327" s="262"/>
      <c r="N327" s="261"/>
      <c r="O327" s="256"/>
      <c r="P327" s="292"/>
      <c r="Q327" s="261"/>
      <c r="R327" s="330"/>
      <c r="S327" s="330"/>
      <c r="T327" s="330"/>
      <c r="U327" s="328"/>
      <c r="V327" s="292"/>
      <c r="W327" s="149"/>
      <c r="X327" s="166"/>
      <c r="Y327" s="175" t="str">
        <f>IF(X327=Controles!$D$5,Controles!$E$5,IF(X327=Controles!$D$6,Controles!$E$6,IF(X327=Controles!$D$7,Controles!$E$7," ")))</f>
        <v xml:space="preserve"> </v>
      </c>
      <c r="Z327" s="166"/>
      <c r="AA327" s="65" t="str">
        <f>IF(Z327=Controles!$D$8,Controles!$E$8,IF(Z327=Controles!$D$9,Controles!$E$9," "))</f>
        <v xml:space="preserve"> </v>
      </c>
      <c r="AB327" s="65" t="str">
        <f t="shared" si="146"/>
        <v/>
      </c>
      <c r="AC327" s="166"/>
      <c r="AD327" s="166"/>
      <c r="AE327" s="166"/>
      <c r="AF327" s="97" t="str">
        <f>+IF(X327=Controles!$D$5,Controles!$N$5,IF(X327=Controles!$D$6,Controles!$N$6,IF(X327=Controles!$D$7,Controles!$N$7," ")))</f>
        <v xml:space="preserve"> </v>
      </c>
      <c r="AG327" s="138" t="str">
        <f>IFERROR(IF(AND(AF326=Controles!$N$5,AF327=Controles!$N$5),(AG326-(+AG326*AB327)),IF(AF327=Controles!$N$5,(R326-(+R326*AB327)),IF(AF327=Controles!$N$7,AG326,""))),"")</f>
        <v/>
      </c>
      <c r="AH327" s="138" t="str">
        <f>IFERROR(IF(AND(AF326=Controles!$N$7,AF327=Controles!$N$7),(AH326-(+AH326*AB327)),IF(AF327=Controles!$N$7,($S$326-(+$S$326*AB327)),IF(AF327=Controles!$N$5,AH326,""))),"")</f>
        <v/>
      </c>
      <c r="AI327" s="178" t="str">
        <f t="shared" ref="AI327:AI334" si="179">IFERROR(IF(AG327="","",IF(AG327&lt;=20,"20",IF(AG327&lt;=40,"40",IF(AG327&lt;=60,"60",IF(AG327&lt;=80,"80","100"))))),"")</f>
        <v/>
      </c>
      <c r="AJ327" s="178" t="str">
        <f t="shared" ref="AJ327:AJ334" si="180">IFERROR(IF(AH327="","",IF(AH327&lt;=20,"20",IF(AH327&lt;=40,"40",IF(AH327&lt;=60,"60",IF(AH327&lt;=80,"80","100"))))),"")</f>
        <v/>
      </c>
      <c r="AK327" s="179" t="str">
        <f t="shared" ref="AK327:AK334" si="181">IFERROR(VALUE((AI327&amp;""&amp;AJ327))," ")</f>
        <v xml:space="preserve"> </v>
      </c>
      <c r="AL327" s="180" t="str">
        <f>IFERROR(VLOOKUP(AK327,'Matriz Calificación'!$C$54:$F$78,2,FALSE),"")</f>
        <v/>
      </c>
      <c r="AM327" s="181" t="str">
        <f>IFERROR(VLOOKUP(AL327,'Matriz Calificación'!$D$54:$I$78,4,FALSE)," ")</f>
        <v xml:space="preserve"> </v>
      </c>
      <c r="AN327" s="289"/>
      <c r="AO327" s="289"/>
      <c r="AP327" s="292"/>
      <c r="AQ327" s="329"/>
      <c r="AR327" s="66"/>
      <c r="AS327" s="167"/>
      <c r="AT327" s="167"/>
      <c r="AU327" s="167"/>
      <c r="AV327" s="66"/>
      <c r="AW327" s="167"/>
      <c r="AX327" s="169"/>
      <c r="AY327" s="169"/>
      <c r="AZ327" s="259"/>
      <c r="BA327" s="250"/>
      <c r="BB327" s="169"/>
      <c r="BC327" s="250"/>
    </row>
    <row r="328" spans="2:55" s="170" customFormat="1" ht="21" hidden="1" customHeight="1" x14ac:dyDescent="0.25">
      <c r="B328" s="264"/>
      <c r="C328" s="267"/>
      <c r="D328" s="258"/>
      <c r="E328" s="259"/>
      <c r="F328" s="255"/>
      <c r="G328" s="258"/>
      <c r="H328" s="250"/>
      <c r="I328" s="252"/>
      <c r="J328" s="254"/>
      <c r="K328" s="182"/>
      <c r="L328" s="261"/>
      <c r="M328" s="262"/>
      <c r="N328" s="261"/>
      <c r="O328" s="256"/>
      <c r="P328" s="292"/>
      <c r="Q328" s="261"/>
      <c r="R328" s="330"/>
      <c r="S328" s="330"/>
      <c r="T328" s="330"/>
      <c r="U328" s="328"/>
      <c r="V328" s="292"/>
      <c r="W328" s="149"/>
      <c r="X328" s="166"/>
      <c r="Y328" s="175" t="str">
        <f>IF(X328=Controles!$D$5,Controles!$E$5,IF(X328=Controles!$D$6,Controles!$E$6,IF(X328=Controles!$D$7,Controles!$E$7," ")))</f>
        <v xml:space="preserve"> </v>
      </c>
      <c r="Z328" s="166"/>
      <c r="AA328" s="65" t="str">
        <f>IF(Z328=Controles!$D$8,Controles!$E$8,IF(Z328=Controles!$D$9,Controles!$E$9," "))</f>
        <v xml:space="preserve"> </v>
      </c>
      <c r="AB328" s="65" t="str">
        <f t="shared" si="146"/>
        <v/>
      </c>
      <c r="AC328" s="166"/>
      <c r="AD328" s="166"/>
      <c r="AE328" s="166"/>
      <c r="AF328" s="97" t="str">
        <f>+IF(X328=Controles!$D$5,Controles!$N$5,IF(X328=Controles!$D$6,Controles!$N$6,IF(X328=Controles!$D$7,Controles!$N$7," ")))</f>
        <v xml:space="preserve"> </v>
      </c>
      <c r="AG328" s="138" t="str">
        <f>IFERROR(IF(AND(AF327=Controles!$N$5,AF328=Controles!$N$5),(AG327-(+AG327*AB328)),IF(AND(AF327=Controles!$N$7,AF328=Controles!$N$5),(AG326-(+AG326*AB328)),IF(AF328=Controles!$N$7,AG327,""))),"")</f>
        <v/>
      </c>
      <c r="AH328" s="138" t="str">
        <f>IFERROR(IF(AND(AF327=Controles!$N$7,AF328=Controles!$N$7),(AH327-(+AH327*AB328)),IF(AND(AF327=Controles!$N$5,AF328=Controles!$N$7),(AH326-(+AH326*AB328)),IF(AF328=Controles!$N$5,AH327,""))),"")</f>
        <v/>
      </c>
      <c r="AI328" s="178" t="str">
        <f t="shared" si="179"/>
        <v/>
      </c>
      <c r="AJ328" s="178" t="str">
        <f t="shared" si="180"/>
        <v/>
      </c>
      <c r="AK328" s="179" t="str">
        <f t="shared" si="181"/>
        <v xml:space="preserve"> </v>
      </c>
      <c r="AL328" s="180" t="str">
        <f>IFERROR(VLOOKUP(AK328,'Matriz Calificación'!$C$54:$F$78,2,FALSE),"")</f>
        <v/>
      </c>
      <c r="AM328" s="181" t="str">
        <f>IFERROR(VLOOKUP(AL328,'Matriz Calificación'!$D$54:$I$78,4,FALSE)," ")</f>
        <v xml:space="preserve"> </v>
      </c>
      <c r="AN328" s="289"/>
      <c r="AO328" s="289"/>
      <c r="AP328" s="292"/>
      <c r="AQ328" s="329"/>
      <c r="AR328" s="66"/>
      <c r="AS328" s="167"/>
      <c r="AT328" s="167"/>
      <c r="AU328" s="167"/>
      <c r="AV328" s="66"/>
      <c r="AW328" s="167"/>
      <c r="AX328" s="169"/>
      <c r="AY328" s="169"/>
      <c r="AZ328" s="259"/>
      <c r="BA328" s="250"/>
      <c r="BB328" s="169"/>
      <c r="BC328" s="250"/>
    </row>
    <row r="329" spans="2:55" s="170" customFormat="1" ht="21" hidden="1" customHeight="1" x14ac:dyDescent="0.25">
      <c r="B329" s="264"/>
      <c r="C329" s="267"/>
      <c r="D329" s="258"/>
      <c r="E329" s="259"/>
      <c r="F329" s="255"/>
      <c r="G329" s="258"/>
      <c r="H329" s="250"/>
      <c r="I329" s="252"/>
      <c r="J329" s="254"/>
      <c r="K329" s="182"/>
      <c r="L329" s="261"/>
      <c r="M329" s="262"/>
      <c r="N329" s="261"/>
      <c r="O329" s="256"/>
      <c r="P329" s="292"/>
      <c r="Q329" s="261"/>
      <c r="R329" s="330"/>
      <c r="S329" s="330"/>
      <c r="T329" s="330"/>
      <c r="U329" s="328"/>
      <c r="V329" s="292"/>
      <c r="W329" s="149"/>
      <c r="X329" s="166"/>
      <c r="Y329" s="175" t="str">
        <f>IF(X329=Controles!$D$5,Controles!$E$5,IF(X329=Controles!$D$6,Controles!$E$6,IF(X329=Controles!$D$7,Controles!$E$7," ")))</f>
        <v xml:space="preserve"> </v>
      </c>
      <c r="Z329" s="166"/>
      <c r="AA329" s="65" t="str">
        <f>IF(Z329=Controles!$D$8,Controles!$E$8,IF(Z329=Controles!$D$9,Controles!$E$9," "))</f>
        <v xml:space="preserve"> </v>
      </c>
      <c r="AB329" s="65" t="str">
        <f t="shared" si="146"/>
        <v/>
      </c>
      <c r="AC329" s="166"/>
      <c r="AD329" s="166"/>
      <c r="AE329" s="166"/>
      <c r="AF329" s="97" t="str">
        <f>+IF(X329=Controles!$D$5,Controles!$N$5,IF(X329=Controles!$D$6,Controles!$N$6,IF(X329=Controles!$D$7,Controles!$N$7," ")))</f>
        <v xml:space="preserve"> </v>
      </c>
      <c r="AG329" s="138" t="str">
        <f>IFERROR(IF(AND(AF328=Controles!$N$5,AF329=Controles!$N$5),(AG328-(+AG328*AB329)),IF(AND(AF328=Controles!$N$7,AF329=Controles!$N$5),(AG327-(+AG327*AB329)),IF(AF329=Controles!$N$7,AG328,""))),"")</f>
        <v/>
      </c>
      <c r="AH329" s="138" t="str">
        <f>IFERROR(IF(AND(AF328=Controles!$N$7,AF329=Controles!$N$7),(AH328-(+AH328*AB329)),IF(AND(AF328=Controles!$N$5,AF329=Controles!$N$7),(AH327-(+AH327*AB329)),IF(AF329=Controles!$N$5,AH328,""))),"")</f>
        <v/>
      </c>
      <c r="AI329" s="178" t="str">
        <f t="shared" si="179"/>
        <v/>
      </c>
      <c r="AJ329" s="178" t="str">
        <f t="shared" si="180"/>
        <v/>
      </c>
      <c r="AK329" s="179" t="str">
        <f t="shared" si="181"/>
        <v xml:space="preserve"> </v>
      </c>
      <c r="AL329" s="180" t="str">
        <f>IFERROR(VLOOKUP(AK329,'Matriz Calificación'!$C$54:$F$78,2,FALSE),"")</f>
        <v/>
      </c>
      <c r="AM329" s="181" t="str">
        <f>IFERROR(VLOOKUP(AL329,'Matriz Calificación'!$D$54:$I$78,4,FALSE)," ")</f>
        <v xml:space="preserve"> </v>
      </c>
      <c r="AN329" s="289"/>
      <c r="AO329" s="289"/>
      <c r="AP329" s="292"/>
      <c r="AQ329" s="329"/>
      <c r="AR329" s="66"/>
      <c r="AS329" s="167"/>
      <c r="AT329" s="167"/>
      <c r="AU329" s="167"/>
      <c r="AV329" s="66"/>
      <c r="AW329" s="167"/>
      <c r="AX329" s="169"/>
      <c r="AY329" s="169"/>
      <c r="AZ329" s="259"/>
      <c r="BA329" s="250"/>
      <c r="BB329" s="169"/>
      <c r="BC329" s="250"/>
    </row>
    <row r="330" spans="2:55" s="170" customFormat="1" ht="21" hidden="1" customHeight="1" x14ac:dyDescent="0.25">
      <c r="B330" s="264"/>
      <c r="C330" s="267"/>
      <c r="D330" s="258"/>
      <c r="E330" s="259"/>
      <c r="F330" s="255"/>
      <c r="G330" s="258"/>
      <c r="H330" s="250"/>
      <c r="I330" s="252"/>
      <c r="J330" s="254"/>
      <c r="K330" s="182"/>
      <c r="L330" s="261"/>
      <c r="M330" s="262"/>
      <c r="N330" s="261"/>
      <c r="O330" s="256"/>
      <c r="P330" s="292"/>
      <c r="Q330" s="261"/>
      <c r="R330" s="330"/>
      <c r="S330" s="330"/>
      <c r="T330" s="330"/>
      <c r="U330" s="328"/>
      <c r="V330" s="292"/>
      <c r="W330" s="149"/>
      <c r="X330" s="166"/>
      <c r="Y330" s="175" t="str">
        <f>IF(X330=Controles!$D$5,Controles!$E$5,IF(X330=Controles!$D$6,Controles!$E$6,IF(X330=Controles!$D$7,Controles!$E$7," ")))</f>
        <v xml:space="preserve"> </v>
      </c>
      <c r="Z330" s="166"/>
      <c r="AA330" s="65" t="str">
        <f>IF(Z330=Controles!$D$8,Controles!$E$8,IF(Z330=Controles!$D$9,Controles!$E$9," "))</f>
        <v xml:space="preserve"> </v>
      </c>
      <c r="AB330" s="65" t="str">
        <f t="shared" si="146"/>
        <v/>
      </c>
      <c r="AC330" s="166"/>
      <c r="AD330" s="166"/>
      <c r="AE330" s="166"/>
      <c r="AF330" s="97" t="str">
        <f>+IF(X330=Controles!$D$5,Controles!$N$5,IF(X330=Controles!$D$6,Controles!$N$6,IF(X330=Controles!$D$7,Controles!$N$7," ")))</f>
        <v xml:space="preserve"> </v>
      </c>
      <c r="AG330" s="138" t="str">
        <f>IFERROR(IF(AND(AF329=Controles!$N$5,AF330=Controles!$N$5),(AG329-(+AG329*AB330)),IF(AND(AF329=Controles!$N$7,AF330=Controles!$N$5),(AG328-(+AG328*AB330)),IF(AF330=Controles!$N$7,AG329,""))),"")</f>
        <v/>
      </c>
      <c r="AH330" s="138" t="str">
        <f>IFERROR(IF(AND(AF329=Controles!$N$7,AF330=Controles!$N$7),(AH329-(+AH329*AB330)),IF(AND(AF329=Controles!$N$5,AF330=Controles!$N$7),(AH328-(+AH328*AB330)),IF(AF330=Controles!$N$5,AH329,""))),"")</f>
        <v/>
      </c>
      <c r="AI330" s="178" t="str">
        <f t="shared" si="179"/>
        <v/>
      </c>
      <c r="AJ330" s="178" t="str">
        <f t="shared" si="180"/>
        <v/>
      </c>
      <c r="AK330" s="179" t="str">
        <f t="shared" si="181"/>
        <v xml:space="preserve"> </v>
      </c>
      <c r="AL330" s="180" t="str">
        <f>IFERROR(VLOOKUP(AK330,'Matriz Calificación'!$C$54:$F$78,2,FALSE),"")</f>
        <v/>
      </c>
      <c r="AM330" s="181" t="str">
        <f>IFERROR(VLOOKUP(AL330,'Matriz Calificación'!$D$54:$I$78,4,FALSE)," ")</f>
        <v xml:space="preserve"> </v>
      </c>
      <c r="AN330" s="289"/>
      <c r="AO330" s="289"/>
      <c r="AP330" s="292"/>
      <c r="AQ330" s="329"/>
      <c r="AR330" s="66"/>
      <c r="AS330" s="167"/>
      <c r="AT330" s="167"/>
      <c r="AU330" s="167"/>
      <c r="AV330" s="66"/>
      <c r="AW330" s="167"/>
      <c r="AX330" s="169"/>
      <c r="AY330" s="169"/>
      <c r="AZ330" s="259"/>
      <c r="BA330" s="250"/>
      <c r="BB330" s="169"/>
      <c r="BC330" s="250"/>
    </row>
    <row r="331" spans="2:55" s="170" customFormat="1" ht="21" hidden="1" customHeight="1" x14ac:dyDescent="0.25">
      <c r="B331" s="264"/>
      <c r="C331" s="267"/>
      <c r="D331" s="258"/>
      <c r="E331" s="259"/>
      <c r="F331" s="255"/>
      <c r="G331" s="258"/>
      <c r="H331" s="250"/>
      <c r="I331" s="252"/>
      <c r="J331" s="254"/>
      <c r="K331" s="182"/>
      <c r="L331" s="261"/>
      <c r="M331" s="262"/>
      <c r="N331" s="261"/>
      <c r="O331" s="256"/>
      <c r="P331" s="292"/>
      <c r="Q331" s="261"/>
      <c r="R331" s="330"/>
      <c r="S331" s="330"/>
      <c r="T331" s="330"/>
      <c r="U331" s="328"/>
      <c r="V331" s="292"/>
      <c r="W331" s="149"/>
      <c r="X331" s="166"/>
      <c r="Y331" s="175" t="str">
        <f>IF(X331=Controles!$D$5,Controles!$E$5,IF(X331=Controles!$D$6,Controles!$E$6,IF(X331=Controles!$D$7,Controles!$E$7," ")))</f>
        <v xml:space="preserve"> </v>
      </c>
      <c r="Z331" s="166"/>
      <c r="AA331" s="65" t="str">
        <f>IF(Z331=Controles!$D$8,Controles!$E$8,IF(Z331=Controles!$D$9,Controles!$E$9," "))</f>
        <v xml:space="preserve"> </v>
      </c>
      <c r="AB331" s="65" t="str">
        <f t="shared" si="146"/>
        <v/>
      </c>
      <c r="AC331" s="166"/>
      <c r="AD331" s="166"/>
      <c r="AE331" s="166"/>
      <c r="AF331" s="97" t="str">
        <f>+IF(X331=Controles!$D$5,Controles!$N$5,IF(X331=Controles!$D$6,Controles!$N$6,IF(X331=Controles!$D$7,Controles!$N$7," ")))</f>
        <v xml:space="preserve"> </v>
      </c>
      <c r="AG331" s="138" t="str">
        <f>IFERROR(IF(AND(AF330=Controles!$N$5,AF331=Controles!$N$5),(AG330-(+AG330*AB331)),IF(AND(AF330=Controles!$N$7,AF331=Controles!$N$5),(AG329-(+AG329*AB331)),IF(AF331=Controles!$N$7,AG330,""))),"")</f>
        <v/>
      </c>
      <c r="AH331" s="138" t="str">
        <f>IFERROR(IF(AND(AF330=Controles!$N$7,AF331=Controles!$N$7),(AH330-(+AH330*AB331)),IF(AND(AF330=Controles!$N$5,AF331=Controles!$N$7),(AH329-(+AH329*AB331)),IF(AF331=Controles!$N$5,AH330,""))),"")</f>
        <v/>
      </c>
      <c r="AI331" s="178" t="str">
        <f t="shared" si="179"/>
        <v/>
      </c>
      <c r="AJ331" s="178" t="str">
        <f t="shared" si="180"/>
        <v/>
      </c>
      <c r="AK331" s="179" t="str">
        <f t="shared" si="181"/>
        <v xml:space="preserve"> </v>
      </c>
      <c r="AL331" s="180" t="str">
        <f>IFERROR(VLOOKUP(AK331,'Matriz Calificación'!$C$54:$F$78,2,FALSE),"")</f>
        <v/>
      </c>
      <c r="AM331" s="181" t="str">
        <f>IFERROR(VLOOKUP(AL331,'Matriz Calificación'!$D$54:$I$78,4,FALSE)," ")</f>
        <v xml:space="preserve"> </v>
      </c>
      <c r="AN331" s="289"/>
      <c r="AO331" s="289"/>
      <c r="AP331" s="292"/>
      <c r="AQ331" s="329"/>
      <c r="AR331" s="66"/>
      <c r="AS331" s="167"/>
      <c r="AT331" s="167"/>
      <c r="AU331" s="167"/>
      <c r="AV331" s="66"/>
      <c r="AW331" s="167"/>
      <c r="AX331" s="169"/>
      <c r="AY331" s="169"/>
      <c r="AZ331" s="259"/>
      <c r="BA331" s="250"/>
      <c r="BB331" s="169"/>
      <c r="BC331" s="250"/>
    </row>
    <row r="332" spans="2:55" s="170" customFormat="1" ht="21" hidden="1" customHeight="1" x14ac:dyDescent="0.25">
      <c r="B332" s="264"/>
      <c r="C332" s="267"/>
      <c r="D332" s="258"/>
      <c r="E332" s="259"/>
      <c r="F332" s="255"/>
      <c r="G332" s="258"/>
      <c r="H332" s="250"/>
      <c r="I332" s="252"/>
      <c r="J332" s="254"/>
      <c r="K332" s="182"/>
      <c r="L332" s="261"/>
      <c r="M332" s="262"/>
      <c r="N332" s="261"/>
      <c r="O332" s="256"/>
      <c r="P332" s="292"/>
      <c r="Q332" s="261"/>
      <c r="R332" s="330"/>
      <c r="S332" s="330"/>
      <c r="T332" s="330"/>
      <c r="U332" s="328"/>
      <c r="V332" s="292"/>
      <c r="W332" s="149"/>
      <c r="X332" s="166"/>
      <c r="Y332" s="175" t="str">
        <f>IF(X332=Controles!$D$5,Controles!$E$5,IF(X332=Controles!$D$6,Controles!$E$6,IF(X332=Controles!$D$7,Controles!$E$7," ")))</f>
        <v xml:space="preserve"> </v>
      </c>
      <c r="Z332" s="166"/>
      <c r="AA332" s="65" t="str">
        <f>IF(Z332=Controles!$D$8,Controles!$E$8,IF(Z332=Controles!$D$9,Controles!$E$9," "))</f>
        <v xml:space="preserve"> </v>
      </c>
      <c r="AB332" s="65" t="str">
        <f t="shared" ref="AB332:AB395" si="182">+IFERROR(Y332+AA332,"")</f>
        <v/>
      </c>
      <c r="AC332" s="166"/>
      <c r="AD332" s="166"/>
      <c r="AE332" s="166"/>
      <c r="AF332" s="97" t="str">
        <f>+IF(X332=Controles!$D$5,Controles!$N$5,IF(X332=Controles!$D$6,Controles!$N$6,IF(X332=Controles!$D$7,Controles!$N$7," ")))</f>
        <v xml:space="preserve"> </v>
      </c>
      <c r="AG332" s="138" t="str">
        <f>IFERROR(IF(AND(AF331=Controles!$N$5,AF332=Controles!$N$5),(AG331-(+AG331*AB332)),IF(AND(AF331=Controles!$N$7,AF332=Controles!$N$5),(AG330-(+AG330*AB332)),IF(AF332=Controles!$N$7,AG331,""))),"")</f>
        <v/>
      </c>
      <c r="AH332" s="138" t="str">
        <f>IFERROR(IF(AND(AF331=Controles!$N$7,AF332=Controles!$N$7),(AH331-(+AH331*AB332)),IF(AND(AF331=Controles!$N$5,AF332=Controles!$N$7),(AH330-(+AH330*AB332)),IF(AF332=Controles!$N$5,AH331,""))),"")</f>
        <v/>
      </c>
      <c r="AI332" s="178" t="str">
        <f t="shared" si="179"/>
        <v/>
      </c>
      <c r="AJ332" s="178" t="str">
        <f t="shared" si="180"/>
        <v/>
      </c>
      <c r="AK332" s="179" t="str">
        <f t="shared" si="181"/>
        <v xml:space="preserve"> </v>
      </c>
      <c r="AL332" s="180" t="str">
        <f>IFERROR(VLOOKUP(AK332,'Matriz Calificación'!$C$54:$F$78,2,FALSE),"")</f>
        <v/>
      </c>
      <c r="AM332" s="181" t="str">
        <f>IFERROR(VLOOKUP(AL332,'Matriz Calificación'!$D$54:$I$78,4,FALSE)," ")</f>
        <v xml:space="preserve"> </v>
      </c>
      <c r="AN332" s="289"/>
      <c r="AO332" s="289"/>
      <c r="AP332" s="292"/>
      <c r="AQ332" s="329"/>
      <c r="AR332" s="66"/>
      <c r="AS332" s="165"/>
      <c r="AT332" s="168"/>
      <c r="AU332" s="168"/>
      <c r="AV332" s="66"/>
      <c r="AW332" s="167"/>
      <c r="AX332" s="169"/>
      <c r="AY332" s="169"/>
      <c r="AZ332" s="259"/>
      <c r="BA332" s="250"/>
      <c r="BB332" s="169"/>
      <c r="BC332" s="250"/>
    </row>
    <row r="333" spans="2:55" s="170" customFormat="1" ht="21" hidden="1" customHeight="1" x14ac:dyDescent="0.25">
      <c r="B333" s="264"/>
      <c r="C333" s="267"/>
      <c r="D333" s="258"/>
      <c r="E333" s="259"/>
      <c r="F333" s="255"/>
      <c r="G333" s="258"/>
      <c r="H333" s="250"/>
      <c r="I333" s="252"/>
      <c r="J333" s="254"/>
      <c r="K333" s="182"/>
      <c r="L333" s="261"/>
      <c r="M333" s="262"/>
      <c r="N333" s="261"/>
      <c r="O333" s="256"/>
      <c r="P333" s="292"/>
      <c r="Q333" s="261"/>
      <c r="R333" s="330"/>
      <c r="S333" s="330"/>
      <c r="T333" s="330"/>
      <c r="U333" s="328"/>
      <c r="V333" s="292"/>
      <c r="W333" s="149"/>
      <c r="X333" s="166"/>
      <c r="Y333" s="175" t="str">
        <f>IF(X333=Controles!$D$5,Controles!$E$5,IF(X333=Controles!$D$6,Controles!$E$6,IF(X333=Controles!$D$7,Controles!$E$7," ")))</f>
        <v xml:space="preserve"> </v>
      </c>
      <c r="Z333" s="166"/>
      <c r="AA333" s="65" t="str">
        <f>IF(Z333=Controles!$D$8,Controles!$E$8,IF(Z333=Controles!$D$9,Controles!$E$9," "))</f>
        <v xml:space="preserve"> </v>
      </c>
      <c r="AB333" s="65" t="str">
        <f t="shared" si="182"/>
        <v/>
      </c>
      <c r="AC333" s="166"/>
      <c r="AD333" s="166"/>
      <c r="AE333" s="166"/>
      <c r="AF333" s="97" t="str">
        <f>+IF(X333=Controles!$D$5,Controles!$N$5,IF(X333=Controles!$D$6,Controles!$N$6,IF(X333=Controles!$D$7,Controles!$N$7," ")))</f>
        <v xml:space="preserve"> </v>
      </c>
      <c r="AG333" s="138" t="str">
        <f>IFERROR(IF(AND(AF332=Controles!$N$5,AF333=Controles!$N$5),(AG332-(+AG332*AB333)),IF(AND(AF332=Controles!$N$7,AF333=Controles!$N$5),(AG331-(+AG331*AB333)),IF(AF333=Controles!$N$7,AG332,""))),"")</f>
        <v/>
      </c>
      <c r="AH333" s="138" t="str">
        <f>IFERROR(IF(AND(AF332=Controles!$N$7,AF333=Controles!$N$7),(AH332-(+AH332*AB333)),IF(AND(AF332=Controles!$N$5,AF333=Controles!$N$7),(AH331-(+AH331*AB333)),IF(AF333=Controles!$N$5,AH332,""))),"")</f>
        <v/>
      </c>
      <c r="AI333" s="178" t="str">
        <f t="shared" si="179"/>
        <v/>
      </c>
      <c r="AJ333" s="178" t="str">
        <f t="shared" si="180"/>
        <v/>
      </c>
      <c r="AK333" s="179" t="str">
        <f t="shared" si="181"/>
        <v xml:space="preserve"> </v>
      </c>
      <c r="AL333" s="180" t="str">
        <f>IFERROR(VLOOKUP(AK333,'Matriz Calificación'!$C$54:$F$78,2,FALSE),"")</f>
        <v/>
      </c>
      <c r="AM333" s="181" t="str">
        <f>IFERROR(VLOOKUP(AL333,'Matriz Calificación'!$D$54:$I$78,4,FALSE)," ")</f>
        <v xml:space="preserve"> </v>
      </c>
      <c r="AN333" s="289"/>
      <c r="AO333" s="289"/>
      <c r="AP333" s="292"/>
      <c r="AQ333" s="329"/>
      <c r="AR333" s="66"/>
      <c r="AS333" s="165"/>
      <c r="AT333" s="168"/>
      <c r="AU333" s="168"/>
      <c r="AV333" s="66"/>
      <c r="AW333" s="167"/>
      <c r="AX333" s="169"/>
      <c r="AY333" s="169"/>
      <c r="AZ333" s="259"/>
      <c r="BA333" s="250"/>
      <c r="BB333" s="169"/>
      <c r="BC333" s="250"/>
    </row>
    <row r="334" spans="2:55" s="170" customFormat="1" ht="21" hidden="1" customHeight="1" x14ac:dyDescent="0.25">
      <c r="B334" s="265"/>
      <c r="C334" s="268"/>
      <c r="D334" s="258"/>
      <c r="E334" s="259"/>
      <c r="F334" s="255"/>
      <c r="G334" s="258"/>
      <c r="H334" s="250"/>
      <c r="I334" s="253"/>
      <c r="J334" s="254"/>
      <c r="K334" s="182"/>
      <c r="L334" s="261"/>
      <c r="M334" s="262"/>
      <c r="N334" s="261"/>
      <c r="O334" s="257"/>
      <c r="P334" s="292"/>
      <c r="Q334" s="261"/>
      <c r="R334" s="330"/>
      <c r="S334" s="330"/>
      <c r="T334" s="330"/>
      <c r="U334" s="328"/>
      <c r="V334" s="292"/>
      <c r="W334" s="149"/>
      <c r="X334" s="166"/>
      <c r="Y334" s="175" t="str">
        <f>IF(X334=Controles!$D$5,Controles!$E$5,IF(X334=Controles!$D$6,Controles!$E$6,IF(X334=Controles!$D$7,Controles!$E$7," ")))</f>
        <v xml:space="preserve"> </v>
      </c>
      <c r="Z334" s="166"/>
      <c r="AA334" s="65" t="str">
        <f>IF(Z334=Controles!$D$8,Controles!$E$8,IF(Z334=Controles!$D$9,Controles!$E$9," "))</f>
        <v xml:space="preserve"> </v>
      </c>
      <c r="AB334" s="65" t="str">
        <f t="shared" si="182"/>
        <v/>
      </c>
      <c r="AC334" s="166"/>
      <c r="AD334" s="166"/>
      <c r="AE334" s="166"/>
      <c r="AF334" s="97" t="str">
        <f>+IF(X334=Controles!$D$5,Controles!$N$5,IF(X334=Controles!$D$6,Controles!$N$6,IF(X334=Controles!$D$7,Controles!$N$7," ")))</f>
        <v xml:space="preserve"> </v>
      </c>
      <c r="AG334" s="138" t="str">
        <f>IFERROR(IF(AND(AF333=Controles!$N$5,AF334=Controles!$N$5),(AG333-(+AG333*AB334)),IF(AND(AF333=Controles!$N$7,AF334=Controles!$N$5),(AG332-(+AG332*AB334)),IF(AF334=Controles!$N$7,AG333,""))),"")</f>
        <v/>
      </c>
      <c r="AH334" s="138" t="str">
        <f>IFERROR(IF(AND(AF333=Controles!$N$7,AF334=Controles!$N$7),(AH333-(+AH333*AB334)),IF(AND(AF333=Controles!$N$5,AF334=Controles!$N$7),(AH332-(+AH332*AB334)),IF(AF334=Controles!$N$5,AH333,""))),"")</f>
        <v/>
      </c>
      <c r="AI334" s="178" t="str">
        <f t="shared" si="179"/>
        <v/>
      </c>
      <c r="AJ334" s="178" t="str">
        <f t="shared" si="180"/>
        <v/>
      </c>
      <c r="AK334" s="179" t="str">
        <f t="shared" si="181"/>
        <v xml:space="preserve"> </v>
      </c>
      <c r="AL334" s="180" t="str">
        <f>IFERROR(VLOOKUP(AK334,'Matriz Calificación'!$C$54:$F$78,2,FALSE),"")</f>
        <v/>
      </c>
      <c r="AM334" s="181" t="str">
        <f>IFERROR(VLOOKUP(AL334,'Matriz Calificación'!$D$54:$I$78,4,FALSE)," ")</f>
        <v xml:space="preserve"> </v>
      </c>
      <c r="AN334" s="290"/>
      <c r="AO334" s="290"/>
      <c r="AP334" s="292"/>
      <c r="AQ334" s="329"/>
      <c r="AR334" s="66"/>
      <c r="AS334" s="165"/>
      <c r="AT334" s="67"/>
      <c r="AU334" s="67"/>
      <c r="AV334" s="66"/>
      <c r="AW334" s="167"/>
      <c r="AX334" s="169"/>
      <c r="AY334" s="169"/>
      <c r="AZ334" s="259"/>
      <c r="BA334" s="250"/>
      <c r="BB334" s="169"/>
      <c r="BC334" s="250"/>
    </row>
    <row r="335" spans="2:55" s="170" customFormat="1" ht="21" hidden="1" customHeight="1" x14ac:dyDescent="0.25">
      <c r="B335" s="263"/>
      <c r="C335" s="266" t="str">
        <f>+IFERROR(VLOOKUP(B335,INF!$A$2:$B$90,2,FALSE)," ")</f>
        <v xml:space="preserve"> </v>
      </c>
      <c r="D335" s="258"/>
      <c r="E335" s="259"/>
      <c r="F335" s="260"/>
      <c r="G335" s="258"/>
      <c r="H335" s="250"/>
      <c r="I335" s="251"/>
      <c r="J335" s="254" t="str">
        <f t="shared" ref="J335" si="183">IF(G335&lt;&gt;"",CONCATENATE("Posibilidad de ",G335," por"," ",H335," debido a"," ",I335),"")</f>
        <v/>
      </c>
      <c r="K335" s="182"/>
      <c r="L335" s="261"/>
      <c r="M335" s="262"/>
      <c r="N335" s="261"/>
      <c r="O335" s="256"/>
      <c r="P335" s="292" t="str">
        <f>IF(O335="","",IF(O335&lt;=2,Probabilidad!$B$8,IF(O335&lt;=11.999,Probabilidad!$B$7,IF(O335&lt;=48,Probabilidad!$B$6,IF(O335&lt;=239.999,Probabilidad!$B$5,IF(O335&gt;=240,Probabilidad!$B$4,""))))))</f>
        <v/>
      </c>
      <c r="Q335" s="261"/>
      <c r="R335" s="330" t="str">
        <f>IFERROR(VLOOKUP(P335,Probabilidad!$B$4:$C$8,2,FALSE),"")</f>
        <v/>
      </c>
      <c r="S335" s="330" t="str">
        <f>IFERROR(VLOOKUP(Q335,Impacto!$B$4:$C$16,2,FALSE),"")</f>
        <v/>
      </c>
      <c r="T335" s="330" t="str">
        <f t="shared" ref="T335" si="184">IFERROR(VALUE((R335&amp;""&amp;S335))," ")</f>
        <v xml:space="preserve"> </v>
      </c>
      <c r="U335" s="328" t="str">
        <f>IFERROR(VLOOKUP(T335,'Matriz Calificación'!$C$54:$D$78,2,FALSE)," ")</f>
        <v xml:space="preserve"> </v>
      </c>
      <c r="V335" s="292" t="str">
        <f>IFERROR(VLOOKUP(T335,'Matriz Calificación'!$C$54:$F$78,3,FALSE)," ")</f>
        <v xml:space="preserve"> </v>
      </c>
      <c r="W335" s="149"/>
      <c r="X335" s="166"/>
      <c r="Y335" s="175" t="str">
        <f>IF(X335=Controles!$D$5,Controles!$E$5,IF(X335=Controles!$D$6,Controles!$E$6,IF(X335=Controles!$D$7,Controles!$E$7," ")))</f>
        <v xml:space="preserve"> </v>
      </c>
      <c r="Z335" s="166"/>
      <c r="AA335" s="65" t="str">
        <f>IF(Z335=Controles!$D$8,Controles!$E$8,IF(Z335=Controles!$D$9,Controles!$E$9," "))</f>
        <v xml:space="preserve"> </v>
      </c>
      <c r="AB335" s="65" t="str">
        <f t="shared" si="182"/>
        <v/>
      </c>
      <c r="AC335" s="166"/>
      <c r="AD335" s="166"/>
      <c r="AE335" s="166"/>
      <c r="AF335" s="97" t="str">
        <f>+IF(X335=Controles!$D$5,Controles!$N$5,IF(X335=Controles!$D$6,Controles!$N$6,IF(X335=Controles!$D$7,Controles!$N$7," ")))</f>
        <v xml:space="preserve"> </v>
      </c>
      <c r="AG335" s="138" t="str">
        <f>IFERROR(IF(AF335=Controles!$N$5,(($R$335-($R$335*AB335))),IF(AF335=Controles!$N$7,$R$335,""))," ")</f>
        <v/>
      </c>
      <c r="AH335" s="138" t="str">
        <f>IFERROR(IF(AF335=Controles!$N$7,(($S$335-($S$335*AB335))),IF(AF335=Controles!$N$5,$S$335,""))," ")</f>
        <v/>
      </c>
      <c r="AI335" s="178" t="str">
        <f>IFERROR(IF(AG335="","",IF(AG335&lt;=20,"20",IF(AG335&lt;=40,"40",IF(AG335&lt;=60,"60",IF(AG335&lt;=80,"80","100"))))),"")</f>
        <v/>
      </c>
      <c r="AJ335" s="178" t="str">
        <f>IFERROR(IF(AH335="","",IF(AH335&lt;=20,"20",IF(AH335&lt;=40,"40",IF(AH335&lt;=60,"60",IF(AH335&lt;=80,"80","100"))))),"")</f>
        <v/>
      </c>
      <c r="AK335" s="179" t="str">
        <f>IFERROR(VALUE((AI335&amp;""&amp;AJ335))," ")</f>
        <v xml:space="preserve"> </v>
      </c>
      <c r="AL335" s="180" t="str">
        <f>IFERROR(VLOOKUP(AK335,'Matriz Calificación'!$C$54:$F$78,2,FALSE),"")</f>
        <v/>
      </c>
      <c r="AM335" s="181" t="str">
        <f>IFERROR(VLOOKUP(AL335,'Matriz Calificación'!$D$54:$I$78,4,FALSE)," ")</f>
        <v xml:space="preserve"> </v>
      </c>
      <c r="AN335" s="288" t="e" cm="1" vm="1">
        <f t="array" aca="1" ref="AN335" ca="1">INDEX(AK335:AK343,COUNT(AK335:AK343))</f>
        <v>#VALUE!</v>
      </c>
      <c r="AO335" s="288" t="str">
        <f ca="1">IFERROR(VLOOKUP(AN335,'Matriz Calificación'!$C$54:$F$78,2,FALSE),"")</f>
        <v/>
      </c>
      <c r="AP335" s="292" t="str">
        <f ca="1">IFERROR(VLOOKUP(AO335,'Matriz Calificación'!$D$54:$I$78,4,FALSE)," ")</f>
        <v xml:space="preserve"> </v>
      </c>
      <c r="AQ335" s="329" t="str">
        <f ca="1">IFERROR(VLOOKUP(AO335,'Matriz Calificación'!$D$54:$I$78,5,FALSE)," ")</f>
        <v xml:space="preserve"> </v>
      </c>
      <c r="AR335" s="66"/>
      <c r="AS335" s="167"/>
      <c r="AT335" s="167"/>
      <c r="AU335" s="167"/>
      <c r="AV335" s="66"/>
      <c r="AW335" s="167"/>
      <c r="AX335" s="169"/>
      <c r="AY335" s="169"/>
      <c r="AZ335" s="259"/>
      <c r="BA335" s="250"/>
      <c r="BB335" s="169"/>
      <c r="BC335" s="250"/>
    </row>
    <row r="336" spans="2:55" s="170" customFormat="1" ht="21" hidden="1" customHeight="1" x14ac:dyDescent="0.25">
      <c r="B336" s="264"/>
      <c r="C336" s="267"/>
      <c r="D336" s="258"/>
      <c r="E336" s="259"/>
      <c r="F336" s="255"/>
      <c r="G336" s="258"/>
      <c r="H336" s="250"/>
      <c r="I336" s="252"/>
      <c r="J336" s="254"/>
      <c r="K336" s="182"/>
      <c r="L336" s="261"/>
      <c r="M336" s="262"/>
      <c r="N336" s="261"/>
      <c r="O336" s="256"/>
      <c r="P336" s="292"/>
      <c r="Q336" s="261"/>
      <c r="R336" s="330"/>
      <c r="S336" s="330"/>
      <c r="T336" s="330"/>
      <c r="U336" s="328"/>
      <c r="V336" s="292"/>
      <c r="W336" s="149"/>
      <c r="X336" s="166"/>
      <c r="Y336" s="175" t="str">
        <f>IF(X336=Controles!$D$5,Controles!$E$5,IF(X336=Controles!$D$6,Controles!$E$6,IF(X336=Controles!$D$7,Controles!$E$7," ")))</f>
        <v xml:space="preserve"> </v>
      </c>
      <c r="Z336" s="166"/>
      <c r="AA336" s="65" t="str">
        <f>IF(Z336=Controles!$D$8,Controles!$E$8,IF(Z336=Controles!$D$9,Controles!$E$9," "))</f>
        <v xml:space="preserve"> </v>
      </c>
      <c r="AB336" s="65" t="str">
        <f t="shared" si="182"/>
        <v/>
      </c>
      <c r="AC336" s="166"/>
      <c r="AD336" s="166"/>
      <c r="AE336" s="166"/>
      <c r="AF336" s="97" t="str">
        <f>+IF(X336=Controles!$D$5,Controles!$N$5,IF(X336=Controles!$D$6,Controles!$N$6,IF(X336=Controles!$D$7,Controles!$N$7," ")))</f>
        <v xml:space="preserve"> </v>
      </c>
      <c r="AG336" s="138" t="str">
        <f>IFERROR(IF(AND(AF335=Controles!$N$5,AF336=Controles!$N$5),(AG335-(+AG335*AB336)),IF(AF336=Controles!$N$5,(R335-(+R335*AB336)),IF(AF336=Controles!$N$7,AG335,""))),"")</f>
        <v/>
      </c>
      <c r="AH336" s="138" t="str">
        <f>IFERROR(IF(AND(AF335=Controles!$N$7,AF336=Controles!$N$7),(AH335-(+AH335*AB336)),IF(AF336=Controles!$N$7,($S$335-(+$S$335*AB336)),IF(AF336=Controles!$N$5,AH335,""))),"")</f>
        <v/>
      </c>
      <c r="AI336" s="178" t="str">
        <f t="shared" ref="AI336:AI343" si="185">IFERROR(IF(AG336="","",IF(AG336&lt;=20,"20",IF(AG336&lt;=40,"40",IF(AG336&lt;=60,"60",IF(AG336&lt;=80,"80","100"))))),"")</f>
        <v/>
      </c>
      <c r="AJ336" s="178" t="str">
        <f t="shared" ref="AJ336:AJ343" si="186">IFERROR(IF(AH336="","",IF(AH336&lt;=20,"20",IF(AH336&lt;=40,"40",IF(AH336&lt;=60,"60",IF(AH336&lt;=80,"80","100"))))),"")</f>
        <v/>
      </c>
      <c r="AK336" s="179" t="str">
        <f t="shared" ref="AK336:AK343" si="187">IFERROR(VALUE((AI336&amp;""&amp;AJ336))," ")</f>
        <v xml:space="preserve"> </v>
      </c>
      <c r="AL336" s="180" t="str">
        <f>IFERROR(VLOOKUP(AK336,'Matriz Calificación'!$C$54:$F$78,2,FALSE),"")</f>
        <v/>
      </c>
      <c r="AM336" s="181" t="str">
        <f>IFERROR(VLOOKUP(AL336,'Matriz Calificación'!$D$54:$I$78,4,FALSE)," ")</f>
        <v xml:space="preserve"> </v>
      </c>
      <c r="AN336" s="289"/>
      <c r="AO336" s="289"/>
      <c r="AP336" s="292"/>
      <c r="AQ336" s="329"/>
      <c r="AR336" s="66"/>
      <c r="AS336" s="167"/>
      <c r="AT336" s="167"/>
      <c r="AU336" s="167"/>
      <c r="AV336" s="66"/>
      <c r="AW336" s="167"/>
      <c r="AX336" s="169"/>
      <c r="AY336" s="169"/>
      <c r="AZ336" s="259"/>
      <c r="BA336" s="250"/>
      <c r="BB336" s="169"/>
      <c r="BC336" s="250"/>
    </row>
    <row r="337" spans="2:55" s="170" customFormat="1" ht="21" hidden="1" customHeight="1" x14ac:dyDescent="0.25">
      <c r="B337" s="264"/>
      <c r="C337" s="267"/>
      <c r="D337" s="258"/>
      <c r="E337" s="259"/>
      <c r="F337" s="255"/>
      <c r="G337" s="258"/>
      <c r="H337" s="250"/>
      <c r="I337" s="252"/>
      <c r="J337" s="254"/>
      <c r="K337" s="182"/>
      <c r="L337" s="261"/>
      <c r="M337" s="262"/>
      <c r="N337" s="261"/>
      <c r="O337" s="256"/>
      <c r="P337" s="292"/>
      <c r="Q337" s="261"/>
      <c r="R337" s="330"/>
      <c r="S337" s="330"/>
      <c r="T337" s="330"/>
      <c r="U337" s="328"/>
      <c r="V337" s="292"/>
      <c r="W337" s="149"/>
      <c r="X337" s="166"/>
      <c r="Y337" s="175" t="str">
        <f>IF(X337=Controles!$D$5,Controles!$E$5,IF(X337=Controles!$D$6,Controles!$E$6,IF(X337=Controles!$D$7,Controles!$E$7," ")))</f>
        <v xml:space="preserve"> </v>
      </c>
      <c r="Z337" s="166"/>
      <c r="AA337" s="65" t="str">
        <f>IF(Z337=Controles!$D$8,Controles!$E$8,IF(Z337=Controles!$D$9,Controles!$E$9," "))</f>
        <v xml:space="preserve"> </v>
      </c>
      <c r="AB337" s="65" t="str">
        <f t="shared" si="182"/>
        <v/>
      </c>
      <c r="AC337" s="166"/>
      <c r="AD337" s="166"/>
      <c r="AE337" s="166"/>
      <c r="AF337" s="97" t="str">
        <f>+IF(X337=Controles!$D$5,Controles!$N$5,IF(X337=Controles!$D$6,Controles!$N$6,IF(X337=Controles!$D$7,Controles!$N$7," ")))</f>
        <v xml:space="preserve"> </v>
      </c>
      <c r="AG337" s="138" t="str">
        <f>IFERROR(IF(AND(AF336=Controles!$N$5,AF337=Controles!$N$5),(AG336-(+AG336*AB337)),IF(AND(AF336=Controles!$N$7,AF337=Controles!$N$5),(AG335-(+AG335*AB337)),IF(AF337=Controles!$N$7,AG336,""))),"")</f>
        <v/>
      </c>
      <c r="AH337" s="138" t="str">
        <f>IFERROR(IF(AND(AF336=Controles!$N$7,AF337=Controles!$N$7),(AH336-(+AH336*AB337)),IF(AND(AF336=Controles!$N$5,AF337=Controles!$N$7),(AH335-(+AH335*AB337)),IF(AF337=Controles!$N$5,AH336,""))),"")</f>
        <v/>
      </c>
      <c r="AI337" s="178" t="str">
        <f t="shared" si="185"/>
        <v/>
      </c>
      <c r="AJ337" s="178" t="str">
        <f t="shared" si="186"/>
        <v/>
      </c>
      <c r="AK337" s="179" t="str">
        <f t="shared" si="187"/>
        <v xml:space="preserve"> </v>
      </c>
      <c r="AL337" s="180" t="str">
        <f>IFERROR(VLOOKUP(AK337,'Matriz Calificación'!$C$54:$F$78,2,FALSE),"")</f>
        <v/>
      </c>
      <c r="AM337" s="181" t="str">
        <f>IFERROR(VLOOKUP(AL337,'Matriz Calificación'!$D$54:$I$78,4,FALSE)," ")</f>
        <v xml:space="preserve"> </v>
      </c>
      <c r="AN337" s="289"/>
      <c r="AO337" s="289"/>
      <c r="AP337" s="292"/>
      <c r="AQ337" s="329"/>
      <c r="AR337" s="66"/>
      <c r="AS337" s="167"/>
      <c r="AT337" s="167"/>
      <c r="AU337" s="167"/>
      <c r="AV337" s="66"/>
      <c r="AW337" s="167"/>
      <c r="AX337" s="169"/>
      <c r="AY337" s="169"/>
      <c r="AZ337" s="259"/>
      <c r="BA337" s="250"/>
      <c r="BB337" s="169"/>
      <c r="BC337" s="250"/>
    </row>
    <row r="338" spans="2:55" s="170" customFormat="1" ht="21" hidden="1" customHeight="1" x14ac:dyDescent="0.25">
      <c r="B338" s="264"/>
      <c r="C338" s="267"/>
      <c r="D338" s="258"/>
      <c r="E338" s="259"/>
      <c r="F338" s="255"/>
      <c r="G338" s="258"/>
      <c r="H338" s="250"/>
      <c r="I338" s="252"/>
      <c r="J338" s="254"/>
      <c r="K338" s="182"/>
      <c r="L338" s="261"/>
      <c r="M338" s="262"/>
      <c r="N338" s="261"/>
      <c r="O338" s="256"/>
      <c r="P338" s="292"/>
      <c r="Q338" s="261"/>
      <c r="R338" s="330"/>
      <c r="S338" s="330"/>
      <c r="T338" s="330"/>
      <c r="U338" s="328"/>
      <c r="V338" s="292"/>
      <c r="W338" s="149"/>
      <c r="X338" s="166"/>
      <c r="Y338" s="175" t="str">
        <f>IF(X338=Controles!$D$5,Controles!$E$5,IF(X338=Controles!$D$6,Controles!$E$6,IF(X338=Controles!$D$7,Controles!$E$7," ")))</f>
        <v xml:space="preserve"> </v>
      </c>
      <c r="Z338" s="166"/>
      <c r="AA338" s="65" t="str">
        <f>IF(Z338=Controles!$D$8,Controles!$E$8,IF(Z338=Controles!$D$9,Controles!$E$9," "))</f>
        <v xml:space="preserve"> </v>
      </c>
      <c r="AB338" s="65" t="str">
        <f t="shared" si="182"/>
        <v/>
      </c>
      <c r="AC338" s="166"/>
      <c r="AD338" s="166"/>
      <c r="AE338" s="166"/>
      <c r="AF338" s="97" t="str">
        <f>+IF(X338=Controles!$D$5,Controles!$N$5,IF(X338=Controles!$D$6,Controles!$N$6,IF(X338=Controles!$D$7,Controles!$N$7," ")))</f>
        <v xml:space="preserve"> </v>
      </c>
      <c r="AG338" s="138" t="str">
        <f>IFERROR(IF(AND(AF337=Controles!$N$5,AF338=Controles!$N$5),(AG337-(+AG337*AB338)),IF(AND(AF337=Controles!$N$7,AF338=Controles!$N$5),(AG336-(+AG336*AB338)),IF(AF338=Controles!$N$7,AG337,""))),"")</f>
        <v/>
      </c>
      <c r="AH338" s="138" t="str">
        <f>IFERROR(IF(AND(AF337=Controles!$N$7,AF338=Controles!$N$7),(AH337-(+AH337*AB338)),IF(AND(AF337=Controles!$N$5,AF338=Controles!$N$7),(AH336-(+AH336*AB338)),IF(AF338=Controles!$N$5,AH337,""))),"")</f>
        <v/>
      </c>
      <c r="AI338" s="178" t="str">
        <f t="shared" si="185"/>
        <v/>
      </c>
      <c r="AJ338" s="178" t="str">
        <f t="shared" si="186"/>
        <v/>
      </c>
      <c r="AK338" s="179" t="str">
        <f t="shared" si="187"/>
        <v xml:space="preserve"> </v>
      </c>
      <c r="AL338" s="180" t="str">
        <f>IFERROR(VLOOKUP(AK338,'Matriz Calificación'!$C$54:$F$78,2,FALSE),"")</f>
        <v/>
      </c>
      <c r="AM338" s="181" t="str">
        <f>IFERROR(VLOOKUP(AL338,'Matriz Calificación'!$D$54:$I$78,4,FALSE)," ")</f>
        <v xml:space="preserve"> </v>
      </c>
      <c r="AN338" s="289"/>
      <c r="AO338" s="289"/>
      <c r="AP338" s="292"/>
      <c r="AQ338" s="329"/>
      <c r="AR338" s="66"/>
      <c r="AS338" s="167"/>
      <c r="AT338" s="167"/>
      <c r="AU338" s="167"/>
      <c r="AV338" s="66"/>
      <c r="AW338" s="167"/>
      <c r="AX338" s="169"/>
      <c r="AY338" s="169"/>
      <c r="AZ338" s="259"/>
      <c r="BA338" s="250"/>
      <c r="BB338" s="169"/>
      <c r="BC338" s="250"/>
    </row>
    <row r="339" spans="2:55" s="170" customFormat="1" ht="21" hidden="1" customHeight="1" x14ac:dyDescent="0.25">
      <c r="B339" s="264"/>
      <c r="C339" s="267"/>
      <c r="D339" s="258"/>
      <c r="E339" s="259"/>
      <c r="F339" s="255"/>
      <c r="G339" s="258"/>
      <c r="H339" s="250"/>
      <c r="I339" s="252"/>
      <c r="J339" s="254"/>
      <c r="K339" s="182"/>
      <c r="L339" s="261"/>
      <c r="M339" s="262"/>
      <c r="N339" s="261"/>
      <c r="O339" s="256"/>
      <c r="P339" s="292"/>
      <c r="Q339" s="261"/>
      <c r="R339" s="330"/>
      <c r="S339" s="330"/>
      <c r="T339" s="330"/>
      <c r="U339" s="328"/>
      <c r="V339" s="292"/>
      <c r="W339" s="149"/>
      <c r="X339" s="166"/>
      <c r="Y339" s="175" t="str">
        <f>IF(X339=Controles!$D$5,Controles!$E$5,IF(X339=Controles!$D$6,Controles!$E$6,IF(X339=Controles!$D$7,Controles!$E$7," ")))</f>
        <v xml:space="preserve"> </v>
      </c>
      <c r="Z339" s="166"/>
      <c r="AA339" s="65" t="str">
        <f>IF(Z339=Controles!$D$8,Controles!$E$8,IF(Z339=Controles!$D$9,Controles!$E$9," "))</f>
        <v xml:space="preserve"> </v>
      </c>
      <c r="AB339" s="65" t="str">
        <f t="shared" si="182"/>
        <v/>
      </c>
      <c r="AC339" s="166"/>
      <c r="AD339" s="166"/>
      <c r="AE339" s="166"/>
      <c r="AF339" s="97" t="str">
        <f>+IF(X339=Controles!$D$5,Controles!$N$5,IF(X339=Controles!$D$6,Controles!$N$6,IF(X339=Controles!$D$7,Controles!$N$7," ")))</f>
        <v xml:space="preserve"> </v>
      </c>
      <c r="AG339" s="138" t="str">
        <f>IFERROR(IF(AND(AF338=Controles!$N$5,AF339=Controles!$N$5),(AG338-(+AG338*AB339)),IF(AND(AF338=Controles!$N$7,AF339=Controles!$N$5),(AG337-(+AG337*AB339)),IF(AF339=Controles!$N$7,AG338,""))),"")</f>
        <v/>
      </c>
      <c r="AH339" s="138" t="str">
        <f>IFERROR(IF(AND(AF338=Controles!$N$7,AF339=Controles!$N$7),(AH338-(+AH338*AB339)),IF(AND(AF338=Controles!$N$5,AF339=Controles!$N$7),(AH337-(+AH337*AB339)),IF(AF339=Controles!$N$5,AH338,""))),"")</f>
        <v/>
      </c>
      <c r="AI339" s="178" t="str">
        <f t="shared" si="185"/>
        <v/>
      </c>
      <c r="AJ339" s="178" t="str">
        <f t="shared" si="186"/>
        <v/>
      </c>
      <c r="AK339" s="179" t="str">
        <f t="shared" si="187"/>
        <v xml:space="preserve"> </v>
      </c>
      <c r="AL339" s="180" t="str">
        <f>IFERROR(VLOOKUP(AK339,'Matriz Calificación'!$C$54:$F$78,2,FALSE),"")</f>
        <v/>
      </c>
      <c r="AM339" s="181" t="str">
        <f>IFERROR(VLOOKUP(AL339,'Matriz Calificación'!$D$54:$I$78,4,FALSE)," ")</f>
        <v xml:space="preserve"> </v>
      </c>
      <c r="AN339" s="289"/>
      <c r="AO339" s="289"/>
      <c r="AP339" s="292"/>
      <c r="AQ339" s="329"/>
      <c r="AR339" s="66"/>
      <c r="AS339" s="167"/>
      <c r="AT339" s="167"/>
      <c r="AU339" s="167"/>
      <c r="AV339" s="66"/>
      <c r="AW339" s="167"/>
      <c r="AX339" s="169"/>
      <c r="AY339" s="169"/>
      <c r="AZ339" s="259"/>
      <c r="BA339" s="250"/>
      <c r="BB339" s="169"/>
      <c r="BC339" s="250"/>
    </row>
    <row r="340" spans="2:55" s="170" customFormat="1" ht="21" hidden="1" customHeight="1" x14ac:dyDescent="0.25">
      <c r="B340" s="264"/>
      <c r="C340" s="267"/>
      <c r="D340" s="258"/>
      <c r="E340" s="259"/>
      <c r="F340" s="255"/>
      <c r="G340" s="258"/>
      <c r="H340" s="250"/>
      <c r="I340" s="252"/>
      <c r="J340" s="254"/>
      <c r="K340" s="182"/>
      <c r="L340" s="261"/>
      <c r="M340" s="262"/>
      <c r="N340" s="261"/>
      <c r="O340" s="256"/>
      <c r="P340" s="292"/>
      <c r="Q340" s="261"/>
      <c r="R340" s="330"/>
      <c r="S340" s="330"/>
      <c r="T340" s="330"/>
      <c r="U340" s="328"/>
      <c r="V340" s="292"/>
      <c r="W340" s="149"/>
      <c r="X340" s="166"/>
      <c r="Y340" s="175" t="str">
        <f>IF(X340=Controles!$D$5,Controles!$E$5,IF(X340=Controles!$D$6,Controles!$E$6,IF(X340=Controles!$D$7,Controles!$E$7," ")))</f>
        <v xml:space="preserve"> </v>
      </c>
      <c r="Z340" s="166"/>
      <c r="AA340" s="65" t="str">
        <f>IF(Z340=Controles!$D$8,Controles!$E$8,IF(Z340=Controles!$D$9,Controles!$E$9," "))</f>
        <v xml:space="preserve"> </v>
      </c>
      <c r="AB340" s="65" t="str">
        <f t="shared" si="182"/>
        <v/>
      </c>
      <c r="AC340" s="166"/>
      <c r="AD340" s="166"/>
      <c r="AE340" s="166"/>
      <c r="AF340" s="97" t="str">
        <f>+IF(X340=Controles!$D$5,Controles!$N$5,IF(X340=Controles!$D$6,Controles!$N$6,IF(X340=Controles!$D$7,Controles!$N$7," ")))</f>
        <v xml:space="preserve"> </v>
      </c>
      <c r="AG340" s="138" t="str">
        <f>IFERROR(IF(AND(AF339=Controles!$N$5,AF340=Controles!$N$5),(AG339-(+AG339*AB340)),IF(AND(AF339=Controles!$N$7,AF340=Controles!$N$5),(AG338-(+AG338*AB340)),IF(AF340=Controles!$N$7,AG339,""))),"")</f>
        <v/>
      </c>
      <c r="AH340" s="138" t="str">
        <f>IFERROR(IF(AND(AF339=Controles!$N$7,AF340=Controles!$N$7),(AH339-(+AH339*AB340)),IF(AND(AF339=Controles!$N$5,AF340=Controles!$N$7),(AH338-(+AH338*AB340)),IF(AF340=Controles!$N$5,AH339,""))),"")</f>
        <v/>
      </c>
      <c r="AI340" s="178" t="str">
        <f t="shared" si="185"/>
        <v/>
      </c>
      <c r="AJ340" s="178" t="str">
        <f t="shared" si="186"/>
        <v/>
      </c>
      <c r="AK340" s="179" t="str">
        <f t="shared" si="187"/>
        <v xml:space="preserve"> </v>
      </c>
      <c r="AL340" s="180" t="str">
        <f>IFERROR(VLOOKUP(AK340,'Matriz Calificación'!$C$54:$F$78,2,FALSE),"")</f>
        <v/>
      </c>
      <c r="AM340" s="181" t="str">
        <f>IFERROR(VLOOKUP(AL340,'Matriz Calificación'!$D$54:$I$78,4,FALSE)," ")</f>
        <v xml:space="preserve"> </v>
      </c>
      <c r="AN340" s="289"/>
      <c r="AO340" s="289"/>
      <c r="AP340" s="292"/>
      <c r="AQ340" s="329"/>
      <c r="AR340" s="66"/>
      <c r="AS340" s="167"/>
      <c r="AT340" s="167"/>
      <c r="AU340" s="167"/>
      <c r="AV340" s="66"/>
      <c r="AW340" s="167"/>
      <c r="AX340" s="169"/>
      <c r="AY340" s="169"/>
      <c r="AZ340" s="259"/>
      <c r="BA340" s="250"/>
      <c r="BB340" s="169"/>
      <c r="BC340" s="250"/>
    </row>
    <row r="341" spans="2:55" s="170" customFormat="1" ht="21" hidden="1" customHeight="1" x14ac:dyDescent="0.25">
      <c r="B341" s="264"/>
      <c r="C341" s="267"/>
      <c r="D341" s="258"/>
      <c r="E341" s="259"/>
      <c r="F341" s="255"/>
      <c r="G341" s="258"/>
      <c r="H341" s="250"/>
      <c r="I341" s="252"/>
      <c r="J341" s="254"/>
      <c r="K341" s="182"/>
      <c r="L341" s="261"/>
      <c r="M341" s="262"/>
      <c r="N341" s="261"/>
      <c r="O341" s="256"/>
      <c r="P341" s="292"/>
      <c r="Q341" s="261"/>
      <c r="R341" s="330"/>
      <c r="S341" s="330"/>
      <c r="T341" s="330"/>
      <c r="U341" s="328"/>
      <c r="V341" s="292"/>
      <c r="W341" s="149"/>
      <c r="X341" s="166"/>
      <c r="Y341" s="175" t="str">
        <f>IF(X341=Controles!$D$5,Controles!$E$5,IF(X341=Controles!$D$6,Controles!$E$6,IF(X341=Controles!$D$7,Controles!$E$7," ")))</f>
        <v xml:space="preserve"> </v>
      </c>
      <c r="Z341" s="166"/>
      <c r="AA341" s="65" t="str">
        <f>IF(Z341=Controles!$D$8,Controles!$E$8,IF(Z341=Controles!$D$9,Controles!$E$9," "))</f>
        <v xml:space="preserve"> </v>
      </c>
      <c r="AB341" s="65" t="str">
        <f t="shared" si="182"/>
        <v/>
      </c>
      <c r="AC341" s="166"/>
      <c r="AD341" s="166"/>
      <c r="AE341" s="166"/>
      <c r="AF341" s="97" t="str">
        <f>+IF(X341=Controles!$D$5,Controles!$N$5,IF(X341=Controles!$D$6,Controles!$N$6,IF(X341=Controles!$D$7,Controles!$N$7," ")))</f>
        <v xml:space="preserve"> </v>
      </c>
      <c r="AG341" s="138" t="str">
        <f>IFERROR(IF(AND(AF340=Controles!$N$5,AF341=Controles!$N$5),(AG340-(+AG340*AB341)),IF(AND(AF340=Controles!$N$7,AF341=Controles!$N$5),(AG339-(+AG339*AB341)),IF(AF341=Controles!$N$7,AG340,""))),"")</f>
        <v/>
      </c>
      <c r="AH341" s="138" t="str">
        <f>IFERROR(IF(AND(AF340=Controles!$N$7,AF341=Controles!$N$7),(AH340-(+AH340*AB341)),IF(AND(AF340=Controles!$N$5,AF341=Controles!$N$7),(AH339-(+AH339*AB341)),IF(AF341=Controles!$N$5,AH340,""))),"")</f>
        <v/>
      </c>
      <c r="AI341" s="178" t="str">
        <f t="shared" si="185"/>
        <v/>
      </c>
      <c r="AJ341" s="178" t="str">
        <f t="shared" si="186"/>
        <v/>
      </c>
      <c r="AK341" s="179" t="str">
        <f t="shared" si="187"/>
        <v xml:space="preserve"> </v>
      </c>
      <c r="AL341" s="180" t="str">
        <f>IFERROR(VLOOKUP(AK341,'Matriz Calificación'!$C$54:$F$78,2,FALSE),"")</f>
        <v/>
      </c>
      <c r="AM341" s="181" t="str">
        <f>IFERROR(VLOOKUP(AL341,'Matriz Calificación'!$D$54:$I$78,4,FALSE)," ")</f>
        <v xml:space="preserve"> </v>
      </c>
      <c r="AN341" s="289"/>
      <c r="AO341" s="289"/>
      <c r="AP341" s="292"/>
      <c r="AQ341" s="329"/>
      <c r="AR341" s="66"/>
      <c r="AS341" s="165"/>
      <c r="AT341" s="168"/>
      <c r="AU341" s="168"/>
      <c r="AV341" s="66"/>
      <c r="AW341" s="167"/>
      <c r="AX341" s="169"/>
      <c r="AY341" s="169"/>
      <c r="AZ341" s="259"/>
      <c r="BA341" s="250"/>
      <c r="BB341" s="169"/>
      <c r="BC341" s="250"/>
    </row>
    <row r="342" spans="2:55" s="170" customFormat="1" ht="21" hidden="1" customHeight="1" x14ac:dyDescent="0.25">
      <c r="B342" s="264"/>
      <c r="C342" s="267"/>
      <c r="D342" s="258"/>
      <c r="E342" s="259"/>
      <c r="F342" s="255"/>
      <c r="G342" s="258"/>
      <c r="H342" s="250"/>
      <c r="I342" s="252"/>
      <c r="J342" s="254"/>
      <c r="K342" s="182"/>
      <c r="L342" s="261"/>
      <c r="M342" s="262"/>
      <c r="N342" s="261"/>
      <c r="O342" s="256"/>
      <c r="P342" s="292"/>
      <c r="Q342" s="261"/>
      <c r="R342" s="330"/>
      <c r="S342" s="330"/>
      <c r="T342" s="330"/>
      <c r="U342" s="328"/>
      <c r="V342" s="292"/>
      <c r="W342" s="149"/>
      <c r="X342" s="166"/>
      <c r="Y342" s="175" t="str">
        <f>IF(X342=Controles!$D$5,Controles!$E$5,IF(X342=Controles!$D$6,Controles!$E$6,IF(X342=Controles!$D$7,Controles!$E$7," ")))</f>
        <v xml:space="preserve"> </v>
      </c>
      <c r="Z342" s="166"/>
      <c r="AA342" s="65" t="str">
        <f>IF(Z342=Controles!$D$8,Controles!$E$8,IF(Z342=Controles!$D$9,Controles!$E$9," "))</f>
        <v xml:space="preserve"> </v>
      </c>
      <c r="AB342" s="65" t="str">
        <f t="shared" si="182"/>
        <v/>
      </c>
      <c r="AC342" s="166"/>
      <c r="AD342" s="166"/>
      <c r="AE342" s="166"/>
      <c r="AF342" s="97" t="str">
        <f>+IF(X342=Controles!$D$5,Controles!$N$5,IF(X342=Controles!$D$6,Controles!$N$6,IF(X342=Controles!$D$7,Controles!$N$7," ")))</f>
        <v xml:space="preserve"> </v>
      </c>
      <c r="AG342" s="138" t="str">
        <f>IFERROR(IF(AND(AF341=Controles!$N$5,AF342=Controles!$N$5),(AG341-(+AG341*AB342)),IF(AND(AF341=Controles!$N$7,AF342=Controles!$N$5),(AG340-(+AG340*AB342)),IF(AF342=Controles!$N$7,AG341,""))),"")</f>
        <v/>
      </c>
      <c r="AH342" s="138" t="str">
        <f>IFERROR(IF(AND(AF341=Controles!$N$7,AF342=Controles!$N$7),(AH341-(+AH341*AB342)),IF(AND(AF341=Controles!$N$5,AF342=Controles!$N$7),(AH340-(+AH340*AB342)),IF(AF342=Controles!$N$5,AH341,""))),"")</f>
        <v/>
      </c>
      <c r="AI342" s="178" t="str">
        <f t="shared" si="185"/>
        <v/>
      </c>
      <c r="AJ342" s="178" t="str">
        <f t="shared" si="186"/>
        <v/>
      </c>
      <c r="AK342" s="179" t="str">
        <f t="shared" si="187"/>
        <v xml:space="preserve"> </v>
      </c>
      <c r="AL342" s="180" t="str">
        <f>IFERROR(VLOOKUP(AK342,'Matriz Calificación'!$C$54:$F$78,2,FALSE),"")</f>
        <v/>
      </c>
      <c r="AM342" s="181" t="str">
        <f>IFERROR(VLOOKUP(AL342,'Matriz Calificación'!$D$54:$I$78,4,FALSE)," ")</f>
        <v xml:space="preserve"> </v>
      </c>
      <c r="AN342" s="289"/>
      <c r="AO342" s="289"/>
      <c r="AP342" s="292"/>
      <c r="AQ342" s="329"/>
      <c r="AR342" s="66"/>
      <c r="AS342" s="165"/>
      <c r="AT342" s="168"/>
      <c r="AU342" s="168"/>
      <c r="AV342" s="66"/>
      <c r="AW342" s="167"/>
      <c r="AX342" s="169"/>
      <c r="AY342" s="169"/>
      <c r="AZ342" s="259"/>
      <c r="BA342" s="250"/>
      <c r="BB342" s="169"/>
      <c r="BC342" s="250"/>
    </row>
    <row r="343" spans="2:55" s="170" customFormat="1" ht="21" hidden="1" customHeight="1" x14ac:dyDescent="0.25">
      <c r="B343" s="265"/>
      <c r="C343" s="268"/>
      <c r="D343" s="258"/>
      <c r="E343" s="259"/>
      <c r="F343" s="255"/>
      <c r="G343" s="258"/>
      <c r="H343" s="250"/>
      <c r="I343" s="253"/>
      <c r="J343" s="254"/>
      <c r="K343" s="182"/>
      <c r="L343" s="261"/>
      <c r="M343" s="262"/>
      <c r="N343" s="261"/>
      <c r="O343" s="257"/>
      <c r="P343" s="292"/>
      <c r="Q343" s="261"/>
      <c r="R343" s="330"/>
      <c r="S343" s="330"/>
      <c r="T343" s="330"/>
      <c r="U343" s="328"/>
      <c r="V343" s="292"/>
      <c r="W343" s="149"/>
      <c r="X343" s="166"/>
      <c r="Y343" s="175" t="str">
        <f>IF(X343=Controles!$D$5,Controles!$E$5,IF(X343=Controles!$D$6,Controles!$E$6,IF(X343=Controles!$D$7,Controles!$E$7," ")))</f>
        <v xml:space="preserve"> </v>
      </c>
      <c r="Z343" s="166"/>
      <c r="AA343" s="65" t="str">
        <f>IF(Z343=Controles!$D$8,Controles!$E$8,IF(Z343=Controles!$D$9,Controles!$E$9," "))</f>
        <v xml:space="preserve"> </v>
      </c>
      <c r="AB343" s="65" t="str">
        <f t="shared" si="182"/>
        <v/>
      </c>
      <c r="AC343" s="166"/>
      <c r="AD343" s="166"/>
      <c r="AE343" s="166"/>
      <c r="AF343" s="97" t="str">
        <f>+IF(X343=Controles!$D$5,Controles!$N$5,IF(X343=Controles!$D$6,Controles!$N$6,IF(X343=Controles!$D$7,Controles!$N$7," ")))</f>
        <v xml:space="preserve"> </v>
      </c>
      <c r="AG343" s="138" t="str">
        <f>IFERROR(IF(AND(AF342=Controles!$N$5,AF343=Controles!$N$5),(AG342-(+AG342*AB343)),IF(AND(AF342=Controles!$N$7,AF343=Controles!$N$5),(AG341-(+AG341*AB343)),IF(AF343=Controles!$N$7,AG342,""))),"")</f>
        <v/>
      </c>
      <c r="AH343" s="138" t="str">
        <f>IFERROR(IF(AND(AF342=Controles!$N$7,AF343=Controles!$N$7),(AH342-(+AH342*AB343)),IF(AND(AF342=Controles!$N$5,AF343=Controles!$N$7),(AH341-(+AH341*AB343)),IF(AF343=Controles!$N$5,AH342,""))),"")</f>
        <v/>
      </c>
      <c r="AI343" s="178" t="str">
        <f t="shared" si="185"/>
        <v/>
      </c>
      <c r="AJ343" s="178" t="str">
        <f t="shared" si="186"/>
        <v/>
      </c>
      <c r="AK343" s="179" t="str">
        <f t="shared" si="187"/>
        <v xml:space="preserve"> </v>
      </c>
      <c r="AL343" s="180" t="str">
        <f>IFERROR(VLOOKUP(AK343,'Matriz Calificación'!$C$54:$F$78,2,FALSE),"")</f>
        <v/>
      </c>
      <c r="AM343" s="181" t="str">
        <f>IFERROR(VLOOKUP(AL343,'Matriz Calificación'!$D$54:$I$78,4,FALSE)," ")</f>
        <v xml:space="preserve"> </v>
      </c>
      <c r="AN343" s="290"/>
      <c r="AO343" s="290"/>
      <c r="AP343" s="292"/>
      <c r="AQ343" s="329"/>
      <c r="AR343" s="66"/>
      <c r="AS343" s="165"/>
      <c r="AT343" s="67"/>
      <c r="AU343" s="67"/>
      <c r="AV343" s="66"/>
      <c r="AW343" s="167"/>
      <c r="AX343" s="169"/>
      <c r="AY343" s="169"/>
      <c r="AZ343" s="259"/>
      <c r="BA343" s="250"/>
      <c r="BB343" s="169"/>
      <c r="BC343" s="250"/>
    </row>
    <row r="344" spans="2:55" s="170" customFormat="1" ht="21" hidden="1" customHeight="1" x14ac:dyDescent="0.25">
      <c r="B344" s="263"/>
      <c r="C344" s="266" t="str">
        <f>+IFERROR(VLOOKUP(B344,INF!$A$2:$B$90,2,FALSE)," ")</f>
        <v xml:space="preserve"> </v>
      </c>
      <c r="D344" s="258"/>
      <c r="E344" s="259"/>
      <c r="F344" s="260"/>
      <c r="G344" s="258"/>
      <c r="H344" s="250"/>
      <c r="I344" s="251"/>
      <c r="J344" s="254" t="str">
        <f t="shared" ref="J344" si="188">IF(G344&lt;&gt;"",CONCATENATE("Posibilidad de ",G344," por"," ",H344," debido a"," ",I344),"")</f>
        <v/>
      </c>
      <c r="K344" s="182"/>
      <c r="L344" s="261"/>
      <c r="M344" s="262"/>
      <c r="N344" s="261"/>
      <c r="O344" s="256"/>
      <c r="P344" s="292" t="str">
        <f>IF(O344="","",IF(O344&lt;=2,Probabilidad!$B$8,IF(O344&lt;=11.999,Probabilidad!$B$7,IF(O344&lt;=48,Probabilidad!$B$6,IF(O344&lt;=239.999,Probabilidad!$B$5,IF(O344&gt;=240,Probabilidad!$B$4,""))))))</f>
        <v/>
      </c>
      <c r="Q344" s="261"/>
      <c r="R344" s="330" t="str">
        <f>IFERROR(VLOOKUP(P344,Probabilidad!$B$4:$C$8,2,FALSE),"")</f>
        <v/>
      </c>
      <c r="S344" s="330" t="str">
        <f>IFERROR(VLOOKUP(Q344,Impacto!$B$4:$C$16,2,FALSE),"")</f>
        <v/>
      </c>
      <c r="T344" s="330" t="str">
        <f t="shared" ref="T344" si="189">IFERROR(VALUE((R344&amp;""&amp;S344))," ")</f>
        <v xml:space="preserve"> </v>
      </c>
      <c r="U344" s="328" t="str">
        <f>IFERROR(VLOOKUP(T344,'Matriz Calificación'!$C$54:$D$78,2,FALSE)," ")</f>
        <v xml:space="preserve"> </v>
      </c>
      <c r="V344" s="292" t="str">
        <f>IFERROR(VLOOKUP(T344,'Matriz Calificación'!$C$54:$F$78,3,FALSE)," ")</f>
        <v xml:space="preserve"> </v>
      </c>
      <c r="W344" s="149"/>
      <c r="X344" s="166"/>
      <c r="Y344" s="175" t="str">
        <f>IF(X344=Controles!$D$5,Controles!$E$5,IF(X344=Controles!$D$6,Controles!$E$6,IF(X344=Controles!$D$7,Controles!$E$7," ")))</f>
        <v xml:space="preserve"> </v>
      </c>
      <c r="Z344" s="166"/>
      <c r="AA344" s="65" t="str">
        <f>IF(Z344=Controles!$D$8,Controles!$E$8,IF(Z344=Controles!$D$9,Controles!$E$9," "))</f>
        <v xml:space="preserve"> </v>
      </c>
      <c r="AB344" s="65" t="str">
        <f t="shared" si="182"/>
        <v/>
      </c>
      <c r="AC344" s="166"/>
      <c r="AD344" s="166"/>
      <c r="AE344" s="166"/>
      <c r="AF344" s="97" t="str">
        <f>+IF(X344=Controles!$D$5,Controles!$N$5,IF(X344=Controles!$D$6,Controles!$N$6,IF(X344=Controles!$D$7,Controles!$N$7," ")))</f>
        <v xml:space="preserve"> </v>
      </c>
      <c r="AG344" s="138" t="str">
        <f>IFERROR(IF(AF344=Controles!$N$5,(($R$344-($R$344*AB344))),IF(AF344=Controles!$N$7,$R$344,""))," ")</f>
        <v/>
      </c>
      <c r="AH344" s="138" t="str">
        <f>IFERROR(IF(AF344=Controles!$N$7,(($S$344-($S$344*AB344))),IF(AF344=Controles!$N$5,$S$344,""))," ")</f>
        <v/>
      </c>
      <c r="AI344" s="178" t="str">
        <f>IFERROR(IF(AG344="","",IF(AG344&lt;=20,"20",IF(AG344&lt;=40,"40",IF(AG344&lt;=60,"60",IF(AG344&lt;=80,"80","100"))))),"")</f>
        <v/>
      </c>
      <c r="AJ344" s="178" t="str">
        <f>IFERROR(IF(AH344="","",IF(AH344&lt;=20,"20",IF(AH344&lt;=40,"40",IF(AH344&lt;=60,"60",IF(AH344&lt;=80,"80","100"))))),"")</f>
        <v/>
      </c>
      <c r="AK344" s="179" t="str">
        <f>IFERROR(VALUE((AI344&amp;""&amp;AJ344))," ")</f>
        <v xml:space="preserve"> </v>
      </c>
      <c r="AL344" s="180" t="str">
        <f>IFERROR(VLOOKUP(AK344,'Matriz Calificación'!$C$54:$F$78,2,FALSE),"")</f>
        <v/>
      </c>
      <c r="AM344" s="181" t="str">
        <f>IFERROR(VLOOKUP(AL344,'Matriz Calificación'!$D$54:$I$78,4,FALSE)," ")</f>
        <v xml:space="preserve"> </v>
      </c>
      <c r="AN344" s="288" t="e" cm="1" vm="1">
        <f t="array" aca="1" ref="AN344" ca="1">INDEX(AK344:AK352,COUNT(AK344:AK352))</f>
        <v>#VALUE!</v>
      </c>
      <c r="AO344" s="288" t="str">
        <f ca="1">IFERROR(VLOOKUP(AN344,'Matriz Calificación'!$C$54:$F$78,2,FALSE),"")</f>
        <v/>
      </c>
      <c r="AP344" s="292" t="str">
        <f ca="1">IFERROR(VLOOKUP(AO344,'Matriz Calificación'!$D$54:$I$78,4,FALSE)," ")</f>
        <v xml:space="preserve"> </v>
      </c>
      <c r="AQ344" s="329" t="str">
        <f ca="1">IFERROR(VLOOKUP(AO344,'Matriz Calificación'!$D$54:$I$78,5,FALSE)," ")</f>
        <v xml:space="preserve"> </v>
      </c>
      <c r="AR344" s="66"/>
      <c r="AS344" s="167"/>
      <c r="AT344" s="167"/>
      <c r="AU344" s="167"/>
      <c r="AV344" s="66"/>
      <c r="AW344" s="167"/>
      <c r="AX344" s="169"/>
      <c r="AY344" s="169"/>
      <c r="AZ344" s="259"/>
      <c r="BA344" s="250"/>
      <c r="BB344" s="169"/>
      <c r="BC344" s="250"/>
    </row>
    <row r="345" spans="2:55" s="170" customFormat="1" ht="21" hidden="1" customHeight="1" x14ac:dyDescent="0.25">
      <c r="B345" s="264"/>
      <c r="C345" s="267"/>
      <c r="D345" s="258"/>
      <c r="E345" s="259"/>
      <c r="F345" s="255"/>
      <c r="G345" s="258"/>
      <c r="H345" s="250"/>
      <c r="I345" s="252"/>
      <c r="J345" s="254"/>
      <c r="K345" s="182"/>
      <c r="L345" s="261"/>
      <c r="M345" s="262"/>
      <c r="N345" s="261"/>
      <c r="O345" s="256"/>
      <c r="P345" s="292"/>
      <c r="Q345" s="261"/>
      <c r="R345" s="330"/>
      <c r="S345" s="330"/>
      <c r="T345" s="330"/>
      <c r="U345" s="328"/>
      <c r="V345" s="292"/>
      <c r="W345" s="149"/>
      <c r="X345" s="166"/>
      <c r="Y345" s="175" t="str">
        <f>IF(X345=Controles!$D$5,Controles!$E$5,IF(X345=Controles!$D$6,Controles!$E$6,IF(X345=Controles!$D$7,Controles!$E$7," ")))</f>
        <v xml:space="preserve"> </v>
      </c>
      <c r="Z345" s="166"/>
      <c r="AA345" s="65" t="str">
        <f>IF(Z345=Controles!$D$8,Controles!$E$8,IF(Z345=Controles!$D$9,Controles!$E$9," "))</f>
        <v xml:space="preserve"> </v>
      </c>
      <c r="AB345" s="65" t="str">
        <f t="shared" si="182"/>
        <v/>
      </c>
      <c r="AC345" s="166"/>
      <c r="AD345" s="166"/>
      <c r="AE345" s="166"/>
      <c r="AF345" s="97" t="str">
        <f>+IF(X345=Controles!$D$5,Controles!$N$5,IF(X345=Controles!$D$6,Controles!$N$6,IF(X345=Controles!$D$7,Controles!$N$7," ")))</f>
        <v xml:space="preserve"> </v>
      </c>
      <c r="AG345" s="138" t="str">
        <f>IFERROR(IF(AND(AF344=Controles!$N$5,AF345=Controles!$N$5),(AG344-(+AG344*AB345)),IF(AF345=Controles!$N$5,(R344-(+R344*AB345)),IF(AF345=Controles!$N$7,AG344,""))),"")</f>
        <v/>
      </c>
      <c r="AH345" s="138" t="str">
        <f>IFERROR(IF(AND(AF344=Controles!$N$7,AF345=Controles!$N$7),(AH344-(+AH344*AB345)),IF(AF345=Controles!$N$7,($S$344-(+$S$344*AB345)),IF(AF345=Controles!$N$5,AH344,""))),"")</f>
        <v/>
      </c>
      <c r="AI345" s="178" t="str">
        <f t="shared" ref="AI345:AI352" si="190">IFERROR(IF(AG345="","",IF(AG345&lt;=20,"20",IF(AG345&lt;=40,"40",IF(AG345&lt;=60,"60",IF(AG345&lt;=80,"80","100"))))),"")</f>
        <v/>
      </c>
      <c r="AJ345" s="178" t="str">
        <f t="shared" ref="AJ345:AJ352" si="191">IFERROR(IF(AH345="","",IF(AH345&lt;=20,"20",IF(AH345&lt;=40,"40",IF(AH345&lt;=60,"60",IF(AH345&lt;=80,"80","100"))))),"")</f>
        <v/>
      </c>
      <c r="AK345" s="179" t="str">
        <f t="shared" ref="AK345:AK352" si="192">IFERROR(VALUE((AI345&amp;""&amp;AJ345))," ")</f>
        <v xml:space="preserve"> </v>
      </c>
      <c r="AL345" s="180" t="str">
        <f>IFERROR(VLOOKUP(AK345,'Matriz Calificación'!$C$54:$F$78,2,FALSE),"")</f>
        <v/>
      </c>
      <c r="AM345" s="181" t="str">
        <f>IFERROR(VLOOKUP(AL345,'Matriz Calificación'!$D$54:$I$78,4,FALSE)," ")</f>
        <v xml:space="preserve"> </v>
      </c>
      <c r="AN345" s="289"/>
      <c r="AO345" s="289"/>
      <c r="AP345" s="292"/>
      <c r="AQ345" s="329"/>
      <c r="AR345" s="66"/>
      <c r="AS345" s="167"/>
      <c r="AT345" s="167"/>
      <c r="AU345" s="167"/>
      <c r="AV345" s="66"/>
      <c r="AW345" s="167"/>
      <c r="AX345" s="169"/>
      <c r="AY345" s="169"/>
      <c r="AZ345" s="259"/>
      <c r="BA345" s="250"/>
      <c r="BB345" s="169"/>
      <c r="BC345" s="250"/>
    </row>
    <row r="346" spans="2:55" s="170" customFormat="1" ht="21" hidden="1" customHeight="1" x14ac:dyDescent="0.25">
      <c r="B346" s="264"/>
      <c r="C346" s="267"/>
      <c r="D346" s="258"/>
      <c r="E346" s="259"/>
      <c r="F346" s="255"/>
      <c r="G346" s="258"/>
      <c r="H346" s="250"/>
      <c r="I346" s="252"/>
      <c r="J346" s="254"/>
      <c r="K346" s="182"/>
      <c r="L346" s="261"/>
      <c r="M346" s="262"/>
      <c r="N346" s="261"/>
      <c r="O346" s="256"/>
      <c r="P346" s="292"/>
      <c r="Q346" s="261"/>
      <c r="R346" s="330"/>
      <c r="S346" s="330"/>
      <c r="T346" s="330"/>
      <c r="U346" s="328"/>
      <c r="V346" s="292"/>
      <c r="W346" s="149"/>
      <c r="X346" s="166"/>
      <c r="Y346" s="175" t="str">
        <f>IF(X346=Controles!$D$5,Controles!$E$5,IF(X346=Controles!$D$6,Controles!$E$6,IF(X346=Controles!$D$7,Controles!$E$7," ")))</f>
        <v xml:space="preserve"> </v>
      </c>
      <c r="Z346" s="166"/>
      <c r="AA346" s="65" t="str">
        <f>IF(Z346=Controles!$D$8,Controles!$E$8,IF(Z346=Controles!$D$9,Controles!$E$9," "))</f>
        <v xml:space="preserve"> </v>
      </c>
      <c r="AB346" s="65" t="str">
        <f t="shared" si="182"/>
        <v/>
      </c>
      <c r="AC346" s="166"/>
      <c r="AD346" s="166"/>
      <c r="AE346" s="166"/>
      <c r="AF346" s="97" t="str">
        <f>+IF(X346=Controles!$D$5,Controles!$N$5,IF(X346=Controles!$D$6,Controles!$N$6,IF(X346=Controles!$D$7,Controles!$N$7," ")))</f>
        <v xml:space="preserve"> </v>
      </c>
      <c r="AG346" s="138" t="str">
        <f>IFERROR(IF(AND(AF345=Controles!$N$5,AF346=Controles!$N$5),(AG345-(+AG345*AB346)),IF(AND(AF345=Controles!$N$7,AF346=Controles!$N$5),(AG344-(+AG344*AB346)),IF(AF346=Controles!$N$7,AG345,""))),"")</f>
        <v/>
      </c>
      <c r="AH346" s="138" t="str">
        <f>IFERROR(IF(AND(AF345=Controles!$N$7,AF346=Controles!$N$7),(AH345-(+AH345*AB346)),IF(AND(AF345=Controles!$N$5,AF346=Controles!$N$7),(AH344-(+AH344*AB346)),IF(AF346=Controles!$N$5,AH345,""))),"")</f>
        <v/>
      </c>
      <c r="AI346" s="178" t="str">
        <f t="shared" si="190"/>
        <v/>
      </c>
      <c r="AJ346" s="178" t="str">
        <f t="shared" si="191"/>
        <v/>
      </c>
      <c r="AK346" s="179" t="str">
        <f t="shared" si="192"/>
        <v xml:space="preserve"> </v>
      </c>
      <c r="AL346" s="180" t="str">
        <f>IFERROR(VLOOKUP(AK346,'Matriz Calificación'!$C$54:$F$78,2,FALSE),"")</f>
        <v/>
      </c>
      <c r="AM346" s="181" t="str">
        <f>IFERROR(VLOOKUP(AL346,'Matriz Calificación'!$D$54:$I$78,4,FALSE)," ")</f>
        <v xml:space="preserve"> </v>
      </c>
      <c r="AN346" s="289"/>
      <c r="AO346" s="289"/>
      <c r="AP346" s="292"/>
      <c r="AQ346" s="329"/>
      <c r="AR346" s="66"/>
      <c r="AS346" s="167"/>
      <c r="AT346" s="167"/>
      <c r="AU346" s="167"/>
      <c r="AV346" s="66"/>
      <c r="AW346" s="167"/>
      <c r="AX346" s="169"/>
      <c r="AY346" s="169"/>
      <c r="AZ346" s="259"/>
      <c r="BA346" s="250"/>
      <c r="BB346" s="169"/>
      <c r="BC346" s="250"/>
    </row>
    <row r="347" spans="2:55" s="170" customFormat="1" ht="21" hidden="1" customHeight="1" x14ac:dyDescent="0.25">
      <c r="B347" s="264"/>
      <c r="C347" s="267"/>
      <c r="D347" s="258"/>
      <c r="E347" s="259"/>
      <c r="F347" s="255"/>
      <c r="G347" s="258"/>
      <c r="H347" s="250"/>
      <c r="I347" s="252"/>
      <c r="J347" s="254"/>
      <c r="K347" s="182"/>
      <c r="L347" s="261"/>
      <c r="M347" s="262"/>
      <c r="N347" s="261"/>
      <c r="O347" s="256"/>
      <c r="P347" s="292"/>
      <c r="Q347" s="261"/>
      <c r="R347" s="330"/>
      <c r="S347" s="330"/>
      <c r="T347" s="330"/>
      <c r="U347" s="328"/>
      <c r="V347" s="292"/>
      <c r="W347" s="149"/>
      <c r="X347" s="166"/>
      <c r="Y347" s="175" t="str">
        <f>IF(X347=Controles!$D$5,Controles!$E$5,IF(X347=Controles!$D$6,Controles!$E$6,IF(X347=Controles!$D$7,Controles!$E$7," ")))</f>
        <v xml:space="preserve"> </v>
      </c>
      <c r="Z347" s="166"/>
      <c r="AA347" s="65" t="str">
        <f>IF(Z347=Controles!$D$8,Controles!$E$8,IF(Z347=Controles!$D$9,Controles!$E$9," "))</f>
        <v xml:space="preserve"> </v>
      </c>
      <c r="AB347" s="65" t="str">
        <f t="shared" si="182"/>
        <v/>
      </c>
      <c r="AC347" s="166"/>
      <c r="AD347" s="166"/>
      <c r="AE347" s="166"/>
      <c r="AF347" s="97" t="str">
        <f>+IF(X347=Controles!$D$5,Controles!$N$5,IF(X347=Controles!$D$6,Controles!$N$6,IF(X347=Controles!$D$7,Controles!$N$7," ")))</f>
        <v xml:space="preserve"> </v>
      </c>
      <c r="AG347" s="138" t="str">
        <f>IFERROR(IF(AND(AF346=Controles!$N$5,AF347=Controles!$N$5),(AG346-(+AG346*AB347)),IF(AND(AF346=Controles!$N$7,AF347=Controles!$N$5),(AG345-(+AG345*AB347)),IF(AF347=Controles!$N$7,AG346,""))),"")</f>
        <v/>
      </c>
      <c r="AH347" s="138" t="str">
        <f>IFERROR(IF(AND(AF346=Controles!$N$7,AF347=Controles!$N$7),(AH346-(+AH346*AB347)),IF(AND(AF346=Controles!$N$5,AF347=Controles!$N$7),(AH345-(+AH345*AB347)),IF(AF347=Controles!$N$5,AH346,""))),"")</f>
        <v/>
      </c>
      <c r="AI347" s="178" t="str">
        <f t="shared" si="190"/>
        <v/>
      </c>
      <c r="AJ347" s="178" t="str">
        <f t="shared" si="191"/>
        <v/>
      </c>
      <c r="AK347" s="179" t="str">
        <f t="shared" si="192"/>
        <v xml:space="preserve"> </v>
      </c>
      <c r="AL347" s="180" t="str">
        <f>IFERROR(VLOOKUP(AK347,'Matriz Calificación'!$C$54:$F$78,2,FALSE),"")</f>
        <v/>
      </c>
      <c r="AM347" s="181" t="str">
        <f>IFERROR(VLOOKUP(AL347,'Matriz Calificación'!$D$54:$I$78,4,FALSE)," ")</f>
        <v xml:space="preserve"> </v>
      </c>
      <c r="AN347" s="289"/>
      <c r="AO347" s="289"/>
      <c r="AP347" s="292"/>
      <c r="AQ347" s="329"/>
      <c r="AR347" s="66"/>
      <c r="AS347" s="167"/>
      <c r="AT347" s="167"/>
      <c r="AU347" s="167"/>
      <c r="AV347" s="66"/>
      <c r="AW347" s="167"/>
      <c r="AX347" s="169"/>
      <c r="AY347" s="169"/>
      <c r="AZ347" s="259"/>
      <c r="BA347" s="250"/>
      <c r="BB347" s="169"/>
      <c r="BC347" s="250"/>
    </row>
    <row r="348" spans="2:55" s="170" customFormat="1" ht="21" hidden="1" customHeight="1" x14ac:dyDescent="0.25">
      <c r="B348" s="264"/>
      <c r="C348" s="267"/>
      <c r="D348" s="258"/>
      <c r="E348" s="259"/>
      <c r="F348" s="255"/>
      <c r="G348" s="258"/>
      <c r="H348" s="250"/>
      <c r="I348" s="252"/>
      <c r="J348" s="254"/>
      <c r="K348" s="182"/>
      <c r="L348" s="261"/>
      <c r="M348" s="262"/>
      <c r="N348" s="261"/>
      <c r="O348" s="256"/>
      <c r="P348" s="292"/>
      <c r="Q348" s="261"/>
      <c r="R348" s="330"/>
      <c r="S348" s="330"/>
      <c r="T348" s="330"/>
      <c r="U348" s="328"/>
      <c r="V348" s="292"/>
      <c r="W348" s="149"/>
      <c r="X348" s="166"/>
      <c r="Y348" s="175" t="str">
        <f>IF(X348=Controles!$D$5,Controles!$E$5,IF(X348=Controles!$D$6,Controles!$E$6,IF(X348=Controles!$D$7,Controles!$E$7," ")))</f>
        <v xml:space="preserve"> </v>
      </c>
      <c r="Z348" s="166"/>
      <c r="AA348" s="65" t="str">
        <f>IF(Z348=Controles!$D$8,Controles!$E$8,IF(Z348=Controles!$D$9,Controles!$E$9," "))</f>
        <v xml:space="preserve"> </v>
      </c>
      <c r="AB348" s="65" t="str">
        <f t="shared" si="182"/>
        <v/>
      </c>
      <c r="AC348" s="166"/>
      <c r="AD348" s="166"/>
      <c r="AE348" s="166"/>
      <c r="AF348" s="97" t="str">
        <f>+IF(X348=Controles!$D$5,Controles!$N$5,IF(X348=Controles!$D$6,Controles!$N$6,IF(X348=Controles!$D$7,Controles!$N$7," ")))</f>
        <v xml:space="preserve"> </v>
      </c>
      <c r="AG348" s="138" t="str">
        <f>IFERROR(IF(AND(AF347=Controles!$N$5,AF348=Controles!$N$5),(AG347-(+AG347*AB348)),IF(AND(AF347=Controles!$N$7,AF348=Controles!$N$5),(AG346-(+AG346*AB348)),IF(AF348=Controles!$N$7,AG347,""))),"")</f>
        <v/>
      </c>
      <c r="AH348" s="138" t="str">
        <f>IFERROR(IF(AND(AF347=Controles!$N$7,AF348=Controles!$N$7),(AH347-(+AH347*AB348)),IF(AND(AF347=Controles!$N$5,AF348=Controles!$N$7),(AH346-(+AH346*AB348)),IF(AF348=Controles!$N$5,AH347,""))),"")</f>
        <v/>
      </c>
      <c r="AI348" s="178" t="str">
        <f t="shared" si="190"/>
        <v/>
      </c>
      <c r="AJ348" s="178" t="str">
        <f t="shared" si="191"/>
        <v/>
      </c>
      <c r="AK348" s="179" t="str">
        <f t="shared" si="192"/>
        <v xml:space="preserve"> </v>
      </c>
      <c r="AL348" s="180" t="str">
        <f>IFERROR(VLOOKUP(AK348,'Matriz Calificación'!$C$54:$F$78,2,FALSE),"")</f>
        <v/>
      </c>
      <c r="AM348" s="181" t="str">
        <f>IFERROR(VLOOKUP(AL348,'Matriz Calificación'!$D$54:$I$78,4,FALSE)," ")</f>
        <v xml:space="preserve"> </v>
      </c>
      <c r="AN348" s="289"/>
      <c r="AO348" s="289"/>
      <c r="AP348" s="292"/>
      <c r="AQ348" s="329"/>
      <c r="AR348" s="66"/>
      <c r="AS348" s="167"/>
      <c r="AT348" s="167"/>
      <c r="AU348" s="167"/>
      <c r="AV348" s="66"/>
      <c r="AW348" s="167"/>
      <c r="AX348" s="169"/>
      <c r="AY348" s="169"/>
      <c r="AZ348" s="259"/>
      <c r="BA348" s="250"/>
      <c r="BB348" s="169"/>
      <c r="BC348" s="250"/>
    </row>
    <row r="349" spans="2:55" s="170" customFormat="1" ht="21" hidden="1" customHeight="1" x14ac:dyDescent="0.25">
      <c r="B349" s="264"/>
      <c r="C349" s="267"/>
      <c r="D349" s="258"/>
      <c r="E349" s="259"/>
      <c r="F349" s="255"/>
      <c r="G349" s="258"/>
      <c r="H349" s="250"/>
      <c r="I349" s="252"/>
      <c r="J349" s="254"/>
      <c r="K349" s="182"/>
      <c r="L349" s="261"/>
      <c r="M349" s="262"/>
      <c r="N349" s="261"/>
      <c r="O349" s="256"/>
      <c r="P349" s="292"/>
      <c r="Q349" s="261"/>
      <c r="R349" s="330"/>
      <c r="S349" s="330"/>
      <c r="T349" s="330"/>
      <c r="U349" s="328"/>
      <c r="V349" s="292"/>
      <c r="W349" s="149"/>
      <c r="X349" s="166"/>
      <c r="Y349" s="175" t="str">
        <f>IF(X349=Controles!$D$5,Controles!$E$5,IF(X349=Controles!$D$6,Controles!$E$6,IF(X349=Controles!$D$7,Controles!$E$7," ")))</f>
        <v xml:space="preserve"> </v>
      </c>
      <c r="Z349" s="166"/>
      <c r="AA349" s="65" t="str">
        <f>IF(Z349=Controles!$D$8,Controles!$E$8,IF(Z349=Controles!$D$9,Controles!$E$9," "))</f>
        <v xml:space="preserve"> </v>
      </c>
      <c r="AB349" s="65" t="str">
        <f t="shared" si="182"/>
        <v/>
      </c>
      <c r="AC349" s="166"/>
      <c r="AD349" s="166"/>
      <c r="AE349" s="166"/>
      <c r="AF349" s="97" t="str">
        <f>+IF(X349=Controles!$D$5,Controles!$N$5,IF(X349=Controles!$D$6,Controles!$N$6,IF(X349=Controles!$D$7,Controles!$N$7," ")))</f>
        <v xml:space="preserve"> </v>
      </c>
      <c r="AG349" s="138" t="str">
        <f>IFERROR(IF(AND(AF348=Controles!$N$5,AF349=Controles!$N$5),(AG348-(+AG348*AB349)),IF(AND(AF348=Controles!$N$7,AF349=Controles!$N$5),(AG347-(+AG347*AB349)),IF(AF349=Controles!$N$7,AG348,""))),"")</f>
        <v/>
      </c>
      <c r="AH349" s="138" t="str">
        <f>IFERROR(IF(AND(AF348=Controles!$N$7,AF349=Controles!$N$7),(AH348-(+AH348*AB349)),IF(AND(AF348=Controles!$N$5,AF349=Controles!$N$7),(AH347-(+AH347*AB349)),IF(AF349=Controles!$N$5,AH348,""))),"")</f>
        <v/>
      </c>
      <c r="AI349" s="178" t="str">
        <f t="shared" si="190"/>
        <v/>
      </c>
      <c r="AJ349" s="178" t="str">
        <f t="shared" si="191"/>
        <v/>
      </c>
      <c r="AK349" s="179" t="str">
        <f t="shared" si="192"/>
        <v xml:space="preserve"> </v>
      </c>
      <c r="AL349" s="180" t="str">
        <f>IFERROR(VLOOKUP(AK349,'Matriz Calificación'!$C$54:$F$78,2,FALSE),"")</f>
        <v/>
      </c>
      <c r="AM349" s="181" t="str">
        <f>IFERROR(VLOOKUP(AL349,'Matriz Calificación'!$D$54:$I$78,4,FALSE)," ")</f>
        <v xml:space="preserve"> </v>
      </c>
      <c r="AN349" s="289"/>
      <c r="AO349" s="289"/>
      <c r="AP349" s="292"/>
      <c r="AQ349" s="329"/>
      <c r="AR349" s="66"/>
      <c r="AS349" s="167"/>
      <c r="AT349" s="167"/>
      <c r="AU349" s="167"/>
      <c r="AV349" s="66"/>
      <c r="AW349" s="167"/>
      <c r="AX349" s="169"/>
      <c r="AY349" s="169"/>
      <c r="AZ349" s="259"/>
      <c r="BA349" s="250"/>
      <c r="BB349" s="169"/>
      <c r="BC349" s="250"/>
    </row>
    <row r="350" spans="2:55" s="170" customFormat="1" ht="21" hidden="1" customHeight="1" x14ac:dyDescent="0.25">
      <c r="B350" s="264"/>
      <c r="C350" s="267"/>
      <c r="D350" s="258"/>
      <c r="E350" s="259"/>
      <c r="F350" s="255"/>
      <c r="G350" s="258"/>
      <c r="H350" s="250"/>
      <c r="I350" s="252"/>
      <c r="J350" s="254"/>
      <c r="K350" s="182"/>
      <c r="L350" s="261"/>
      <c r="M350" s="262"/>
      <c r="N350" s="261"/>
      <c r="O350" s="256"/>
      <c r="P350" s="292"/>
      <c r="Q350" s="261"/>
      <c r="R350" s="330"/>
      <c r="S350" s="330"/>
      <c r="T350" s="330"/>
      <c r="U350" s="328"/>
      <c r="V350" s="292"/>
      <c r="W350" s="149"/>
      <c r="X350" s="166"/>
      <c r="Y350" s="175" t="str">
        <f>IF(X350=Controles!$D$5,Controles!$E$5,IF(X350=Controles!$D$6,Controles!$E$6,IF(X350=Controles!$D$7,Controles!$E$7," ")))</f>
        <v xml:space="preserve"> </v>
      </c>
      <c r="Z350" s="166"/>
      <c r="AA350" s="65" t="str">
        <f>IF(Z350=Controles!$D$8,Controles!$E$8,IF(Z350=Controles!$D$9,Controles!$E$9," "))</f>
        <v xml:space="preserve"> </v>
      </c>
      <c r="AB350" s="65" t="str">
        <f t="shared" si="182"/>
        <v/>
      </c>
      <c r="AC350" s="166"/>
      <c r="AD350" s="166"/>
      <c r="AE350" s="166"/>
      <c r="AF350" s="97" t="str">
        <f>+IF(X350=Controles!$D$5,Controles!$N$5,IF(X350=Controles!$D$6,Controles!$N$6,IF(X350=Controles!$D$7,Controles!$N$7," ")))</f>
        <v xml:space="preserve"> </v>
      </c>
      <c r="AG350" s="138" t="str">
        <f>IFERROR(IF(AND(AF349=Controles!$N$5,AF350=Controles!$N$5),(AG349-(+AG349*AB350)),IF(AND(AF349=Controles!$N$7,AF350=Controles!$N$5),(AG348-(+AG348*AB350)),IF(AF350=Controles!$N$7,AG349,""))),"")</f>
        <v/>
      </c>
      <c r="AH350" s="138" t="str">
        <f>IFERROR(IF(AND(AF349=Controles!$N$7,AF350=Controles!$N$7),(AH349-(+AH349*AB350)),IF(AND(AF349=Controles!$N$5,AF350=Controles!$N$7),(AH348-(+AH348*AB350)),IF(AF350=Controles!$N$5,AH349,""))),"")</f>
        <v/>
      </c>
      <c r="AI350" s="178" t="str">
        <f t="shared" si="190"/>
        <v/>
      </c>
      <c r="AJ350" s="178" t="str">
        <f t="shared" si="191"/>
        <v/>
      </c>
      <c r="AK350" s="179" t="str">
        <f t="shared" si="192"/>
        <v xml:space="preserve"> </v>
      </c>
      <c r="AL350" s="180" t="str">
        <f>IFERROR(VLOOKUP(AK350,'Matriz Calificación'!$C$54:$F$78,2,FALSE),"")</f>
        <v/>
      </c>
      <c r="AM350" s="181" t="str">
        <f>IFERROR(VLOOKUP(AL350,'Matriz Calificación'!$D$54:$I$78,4,FALSE)," ")</f>
        <v xml:space="preserve"> </v>
      </c>
      <c r="AN350" s="289"/>
      <c r="AO350" s="289"/>
      <c r="AP350" s="292"/>
      <c r="AQ350" s="329"/>
      <c r="AR350" s="66"/>
      <c r="AS350" s="165"/>
      <c r="AT350" s="168"/>
      <c r="AU350" s="168"/>
      <c r="AV350" s="66"/>
      <c r="AW350" s="167"/>
      <c r="AX350" s="169"/>
      <c r="AY350" s="169"/>
      <c r="AZ350" s="259"/>
      <c r="BA350" s="250"/>
      <c r="BB350" s="169"/>
      <c r="BC350" s="250"/>
    </row>
    <row r="351" spans="2:55" s="170" customFormat="1" ht="21" hidden="1" customHeight="1" x14ac:dyDescent="0.25">
      <c r="B351" s="264"/>
      <c r="C351" s="267"/>
      <c r="D351" s="258"/>
      <c r="E351" s="259"/>
      <c r="F351" s="255"/>
      <c r="G351" s="258"/>
      <c r="H351" s="250"/>
      <c r="I351" s="252"/>
      <c r="J351" s="254"/>
      <c r="K351" s="182"/>
      <c r="L351" s="261"/>
      <c r="M351" s="262"/>
      <c r="N351" s="261"/>
      <c r="O351" s="256"/>
      <c r="P351" s="292"/>
      <c r="Q351" s="261"/>
      <c r="R351" s="330"/>
      <c r="S351" s="330"/>
      <c r="T351" s="330"/>
      <c r="U351" s="328"/>
      <c r="V351" s="292"/>
      <c r="W351" s="149"/>
      <c r="X351" s="166"/>
      <c r="Y351" s="175" t="str">
        <f>IF(X351=Controles!$D$5,Controles!$E$5,IF(X351=Controles!$D$6,Controles!$E$6,IF(X351=Controles!$D$7,Controles!$E$7," ")))</f>
        <v xml:space="preserve"> </v>
      </c>
      <c r="Z351" s="166"/>
      <c r="AA351" s="65" t="str">
        <f>IF(Z351=Controles!$D$8,Controles!$E$8,IF(Z351=Controles!$D$9,Controles!$E$9," "))</f>
        <v xml:space="preserve"> </v>
      </c>
      <c r="AB351" s="65" t="str">
        <f t="shared" si="182"/>
        <v/>
      </c>
      <c r="AC351" s="166"/>
      <c r="AD351" s="166"/>
      <c r="AE351" s="166"/>
      <c r="AF351" s="97" t="str">
        <f>+IF(X351=Controles!$D$5,Controles!$N$5,IF(X351=Controles!$D$6,Controles!$N$6,IF(X351=Controles!$D$7,Controles!$N$7," ")))</f>
        <v xml:space="preserve"> </v>
      </c>
      <c r="AG351" s="138" t="str">
        <f>IFERROR(IF(AND(AF350=Controles!$N$5,AF351=Controles!$N$5),(AG350-(+AG350*AB351)),IF(AND(AF350=Controles!$N$7,AF351=Controles!$N$5),(AG349-(+AG349*AB351)),IF(AF351=Controles!$N$7,AG350,""))),"")</f>
        <v/>
      </c>
      <c r="AH351" s="138" t="str">
        <f>IFERROR(IF(AND(AF350=Controles!$N$7,AF351=Controles!$N$7),(AH350-(+AH350*AB351)),IF(AND(AF350=Controles!$N$5,AF351=Controles!$N$7),(AH349-(+AH349*AB351)),IF(AF351=Controles!$N$5,AH350,""))),"")</f>
        <v/>
      </c>
      <c r="AI351" s="178" t="str">
        <f t="shared" si="190"/>
        <v/>
      </c>
      <c r="AJ351" s="178" t="str">
        <f t="shared" si="191"/>
        <v/>
      </c>
      <c r="AK351" s="179" t="str">
        <f t="shared" si="192"/>
        <v xml:space="preserve"> </v>
      </c>
      <c r="AL351" s="180" t="str">
        <f>IFERROR(VLOOKUP(AK351,'Matriz Calificación'!$C$54:$F$78,2,FALSE),"")</f>
        <v/>
      </c>
      <c r="AM351" s="181" t="str">
        <f>IFERROR(VLOOKUP(AL351,'Matriz Calificación'!$D$54:$I$78,4,FALSE)," ")</f>
        <v xml:space="preserve"> </v>
      </c>
      <c r="AN351" s="289"/>
      <c r="AO351" s="289"/>
      <c r="AP351" s="292"/>
      <c r="AQ351" s="329"/>
      <c r="AR351" s="66"/>
      <c r="AS351" s="165"/>
      <c r="AT351" s="168"/>
      <c r="AU351" s="168"/>
      <c r="AV351" s="66"/>
      <c r="AW351" s="167"/>
      <c r="AX351" s="169"/>
      <c r="AY351" s="169"/>
      <c r="AZ351" s="259"/>
      <c r="BA351" s="250"/>
      <c r="BB351" s="169"/>
      <c r="BC351" s="250"/>
    </row>
    <row r="352" spans="2:55" s="170" customFormat="1" ht="21" hidden="1" customHeight="1" x14ac:dyDescent="0.25">
      <c r="B352" s="265"/>
      <c r="C352" s="268"/>
      <c r="D352" s="258"/>
      <c r="E352" s="259"/>
      <c r="F352" s="255"/>
      <c r="G352" s="258"/>
      <c r="H352" s="250"/>
      <c r="I352" s="253"/>
      <c r="J352" s="254"/>
      <c r="K352" s="182"/>
      <c r="L352" s="261"/>
      <c r="M352" s="262"/>
      <c r="N352" s="261"/>
      <c r="O352" s="257"/>
      <c r="P352" s="292"/>
      <c r="Q352" s="261"/>
      <c r="R352" s="330"/>
      <c r="S352" s="330"/>
      <c r="T352" s="330"/>
      <c r="U352" s="328"/>
      <c r="V352" s="292"/>
      <c r="W352" s="149"/>
      <c r="X352" s="166"/>
      <c r="Y352" s="175" t="str">
        <f>IF(X352=Controles!$D$5,Controles!$E$5,IF(X352=Controles!$D$6,Controles!$E$6,IF(X352=Controles!$D$7,Controles!$E$7," ")))</f>
        <v xml:space="preserve"> </v>
      </c>
      <c r="Z352" s="166"/>
      <c r="AA352" s="65" t="str">
        <f>IF(Z352=Controles!$D$8,Controles!$E$8,IF(Z352=Controles!$D$9,Controles!$E$9," "))</f>
        <v xml:space="preserve"> </v>
      </c>
      <c r="AB352" s="65" t="str">
        <f t="shared" si="182"/>
        <v/>
      </c>
      <c r="AC352" s="166"/>
      <c r="AD352" s="166"/>
      <c r="AE352" s="166"/>
      <c r="AF352" s="97" t="str">
        <f>+IF(X352=Controles!$D$5,Controles!$N$5,IF(X352=Controles!$D$6,Controles!$N$6,IF(X352=Controles!$D$7,Controles!$N$7," ")))</f>
        <v xml:space="preserve"> </v>
      </c>
      <c r="AG352" s="138" t="str">
        <f>IFERROR(IF(AND(AF351=Controles!$N$5,AF352=Controles!$N$5),(AG351-(+AG351*AB352)),IF(AND(AF351=Controles!$N$7,AF352=Controles!$N$5),(AG350-(+AG350*AB352)),IF(AF352=Controles!$N$7,AG351,""))),"")</f>
        <v/>
      </c>
      <c r="AH352" s="138" t="str">
        <f>IFERROR(IF(AND(AF351=Controles!$N$7,AF352=Controles!$N$7),(AH351-(+AH351*AB352)),IF(AND(AF351=Controles!$N$5,AF352=Controles!$N$7),(AH350-(+AH350*AB352)),IF(AF352=Controles!$N$5,AH351,""))),"")</f>
        <v/>
      </c>
      <c r="AI352" s="178" t="str">
        <f t="shared" si="190"/>
        <v/>
      </c>
      <c r="AJ352" s="178" t="str">
        <f t="shared" si="191"/>
        <v/>
      </c>
      <c r="AK352" s="179" t="str">
        <f t="shared" si="192"/>
        <v xml:space="preserve"> </v>
      </c>
      <c r="AL352" s="180" t="str">
        <f>IFERROR(VLOOKUP(AK352,'Matriz Calificación'!$C$54:$F$78,2,FALSE),"")</f>
        <v/>
      </c>
      <c r="AM352" s="181" t="str">
        <f>IFERROR(VLOOKUP(AL352,'Matriz Calificación'!$D$54:$I$78,4,FALSE)," ")</f>
        <v xml:space="preserve"> </v>
      </c>
      <c r="AN352" s="290"/>
      <c r="AO352" s="290"/>
      <c r="AP352" s="292"/>
      <c r="AQ352" s="329"/>
      <c r="AR352" s="66"/>
      <c r="AS352" s="165"/>
      <c r="AT352" s="67"/>
      <c r="AU352" s="67"/>
      <c r="AV352" s="66"/>
      <c r="AW352" s="167"/>
      <c r="AX352" s="169"/>
      <c r="AY352" s="169"/>
      <c r="AZ352" s="259"/>
      <c r="BA352" s="250"/>
      <c r="BB352" s="169"/>
      <c r="BC352" s="250"/>
    </row>
    <row r="353" spans="2:55" s="170" customFormat="1" ht="21" hidden="1" customHeight="1" x14ac:dyDescent="0.25">
      <c r="B353" s="263"/>
      <c r="C353" s="266" t="str">
        <f>+IFERROR(VLOOKUP(B353,INF!$A$2:$B$90,2,FALSE)," ")</f>
        <v xml:space="preserve"> </v>
      </c>
      <c r="D353" s="258"/>
      <c r="E353" s="259"/>
      <c r="F353" s="260"/>
      <c r="G353" s="258"/>
      <c r="H353" s="250"/>
      <c r="I353" s="251"/>
      <c r="J353" s="254" t="str">
        <f t="shared" ref="J353" si="193">IF(G353&lt;&gt;"",CONCATENATE("Posibilidad de ",G353," por"," ",H353," debido a"," ",I353),"")</f>
        <v/>
      </c>
      <c r="K353" s="182"/>
      <c r="L353" s="261"/>
      <c r="M353" s="262"/>
      <c r="N353" s="261"/>
      <c r="O353" s="256"/>
      <c r="P353" s="292" t="str">
        <f>IF(O353="","",IF(O353&lt;=2,Probabilidad!$B$8,IF(O353&lt;=11.999,Probabilidad!$B$7,IF(O353&lt;=48,Probabilidad!$B$6,IF(O353&lt;=239.999,Probabilidad!$B$5,IF(O353&gt;=240,Probabilidad!$B$4,""))))))</f>
        <v/>
      </c>
      <c r="Q353" s="261"/>
      <c r="R353" s="330" t="str">
        <f>IFERROR(VLOOKUP(P353,Probabilidad!$B$4:$C$8,2,FALSE),"")</f>
        <v/>
      </c>
      <c r="S353" s="330" t="str">
        <f>IFERROR(VLOOKUP(Q353,Impacto!$B$4:$C$16,2,FALSE),"")</f>
        <v/>
      </c>
      <c r="T353" s="330" t="str">
        <f t="shared" ref="T353" si="194">IFERROR(VALUE((R353&amp;""&amp;S353))," ")</f>
        <v xml:space="preserve"> </v>
      </c>
      <c r="U353" s="328" t="str">
        <f>IFERROR(VLOOKUP(T353,'Matriz Calificación'!$C$54:$D$78,2,FALSE)," ")</f>
        <v xml:space="preserve"> </v>
      </c>
      <c r="V353" s="292" t="str">
        <f>IFERROR(VLOOKUP(T353,'Matriz Calificación'!$C$54:$F$78,3,FALSE)," ")</f>
        <v xml:space="preserve"> </v>
      </c>
      <c r="W353" s="149"/>
      <c r="X353" s="166"/>
      <c r="Y353" s="175" t="str">
        <f>IF(X353=Controles!$D$5,Controles!$E$5,IF(X353=Controles!$D$6,Controles!$E$6,IF(X353=Controles!$D$7,Controles!$E$7," ")))</f>
        <v xml:space="preserve"> </v>
      </c>
      <c r="Z353" s="166"/>
      <c r="AA353" s="65" t="str">
        <f>IF(Z353=Controles!$D$8,Controles!$E$8,IF(Z353=Controles!$D$9,Controles!$E$9," "))</f>
        <v xml:space="preserve"> </v>
      </c>
      <c r="AB353" s="65" t="str">
        <f t="shared" si="182"/>
        <v/>
      </c>
      <c r="AC353" s="166"/>
      <c r="AD353" s="166"/>
      <c r="AE353" s="166"/>
      <c r="AF353" s="97" t="str">
        <f>+IF(X353=Controles!$D$5,Controles!$N$5,IF(X353=Controles!$D$6,Controles!$N$6,IF(X353=Controles!$D$7,Controles!$N$7," ")))</f>
        <v xml:space="preserve"> </v>
      </c>
      <c r="AG353" s="138" t="str">
        <f>IFERROR(IF(AF353=Controles!$N$5,(($R$353-($R$353*AB353))),IF(AF353=Controles!$N$7,$R$353,""))," ")</f>
        <v/>
      </c>
      <c r="AH353" s="138" t="str">
        <f>IFERROR(IF(AF353=Controles!$N$7,(($S$353-($S$353*AB353))),IF(AF353=Controles!$N$5,$S$353,""))," ")</f>
        <v/>
      </c>
      <c r="AI353" s="178" t="str">
        <f>IFERROR(IF(AG353="","",IF(AG353&lt;=20,"20",IF(AG353&lt;=40,"40",IF(AG353&lt;=60,"60",IF(AG353&lt;=80,"80","100"))))),"")</f>
        <v/>
      </c>
      <c r="AJ353" s="178" t="str">
        <f>IFERROR(IF(AH353="","",IF(AH353&lt;=20,"20",IF(AH353&lt;=40,"40",IF(AH353&lt;=60,"60",IF(AH353&lt;=80,"80","100"))))),"")</f>
        <v/>
      </c>
      <c r="AK353" s="179" t="str">
        <f>IFERROR(VALUE((AI353&amp;""&amp;AJ353))," ")</f>
        <v xml:space="preserve"> </v>
      </c>
      <c r="AL353" s="180" t="str">
        <f>IFERROR(VLOOKUP(AK353,'Matriz Calificación'!$C$54:$F$78,2,FALSE),"")</f>
        <v/>
      </c>
      <c r="AM353" s="181" t="str">
        <f>IFERROR(VLOOKUP(AL353,'Matriz Calificación'!$D$54:$I$78,4,FALSE)," ")</f>
        <v xml:space="preserve"> </v>
      </c>
      <c r="AN353" s="288" t="e" cm="1" vm="1">
        <f t="array" aca="1" ref="AN353" ca="1">INDEX(AK353:AK361,COUNT(AK353:AK361))</f>
        <v>#VALUE!</v>
      </c>
      <c r="AO353" s="288" t="str">
        <f ca="1">IFERROR(VLOOKUP(AN353,'Matriz Calificación'!$C$54:$F$78,2,FALSE),"")</f>
        <v/>
      </c>
      <c r="AP353" s="292" t="str">
        <f ca="1">IFERROR(VLOOKUP(AO353,'Matriz Calificación'!$D$54:$I$78,4,FALSE)," ")</f>
        <v xml:space="preserve"> </v>
      </c>
      <c r="AQ353" s="329" t="str">
        <f ca="1">IFERROR(VLOOKUP(AO353,'Matriz Calificación'!$D$54:$I$78,5,FALSE)," ")</f>
        <v xml:space="preserve"> </v>
      </c>
      <c r="AR353" s="66"/>
      <c r="AS353" s="167"/>
      <c r="AT353" s="167"/>
      <c r="AU353" s="167"/>
      <c r="AV353" s="66"/>
      <c r="AW353" s="167"/>
      <c r="AX353" s="169"/>
      <c r="AY353" s="169"/>
      <c r="AZ353" s="259"/>
      <c r="BA353" s="250"/>
      <c r="BB353" s="169"/>
      <c r="BC353" s="250"/>
    </row>
    <row r="354" spans="2:55" s="170" customFormat="1" ht="21" hidden="1" customHeight="1" x14ac:dyDescent="0.25">
      <c r="B354" s="264"/>
      <c r="C354" s="267"/>
      <c r="D354" s="258"/>
      <c r="E354" s="259"/>
      <c r="F354" s="255"/>
      <c r="G354" s="258"/>
      <c r="H354" s="250"/>
      <c r="I354" s="252"/>
      <c r="J354" s="254"/>
      <c r="K354" s="182"/>
      <c r="L354" s="261"/>
      <c r="M354" s="262"/>
      <c r="N354" s="261"/>
      <c r="O354" s="256"/>
      <c r="P354" s="292"/>
      <c r="Q354" s="261"/>
      <c r="R354" s="330"/>
      <c r="S354" s="330"/>
      <c r="T354" s="330"/>
      <c r="U354" s="328"/>
      <c r="V354" s="292"/>
      <c r="W354" s="149"/>
      <c r="X354" s="166"/>
      <c r="Y354" s="175" t="str">
        <f>IF(X354=Controles!$D$5,Controles!$E$5,IF(X354=Controles!$D$6,Controles!$E$6,IF(X354=Controles!$D$7,Controles!$E$7," ")))</f>
        <v xml:space="preserve"> </v>
      </c>
      <c r="Z354" s="166"/>
      <c r="AA354" s="65" t="str">
        <f>IF(Z354=Controles!$D$8,Controles!$E$8,IF(Z354=Controles!$D$9,Controles!$E$9," "))</f>
        <v xml:space="preserve"> </v>
      </c>
      <c r="AB354" s="65" t="str">
        <f t="shared" si="182"/>
        <v/>
      </c>
      <c r="AC354" s="166"/>
      <c r="AD354" s="166"/>
      <c r="AE354" s="166"/>
      <c r="AF354" s="97" t="str">
        <f>+IF(X354=Controles!$D$5,Controles!$N$5,IF(X354=Controles!$D$6,Controles!$N$6,IF(X354=Controles!$D$7,Controles!$N$7," ")))</f>
        <v xml:space="preserve"> </v>
      </c>
      <c r="AG354" s="138" t="str">
        <f>IFERROR(IF(AND(AF353=Controles!$N$5,AF354=Controles!$N$5),(AG353-(+AG353*AB354)),IF(AF354=Controles!$N$5,(R353-(+R353*AB354)),IF(AF354=Controles!$N$7,AG353,""))),"")</f>
        <v/>
      </c>
      <c r="AH354" s="138" t="str">
        <f>IFERROR(IF(AND(AF353=Controles!$N$7,AF354=Controles!$N$7),(AH353-(+AH353*AB354)),IF(AF354=Controles!$N$7,($S$353-(+$S$353*AB354)),IF(AF354=Controles!$N$5,AH353,""))),"")</f>
        <v/>
      </c>
      <c r="AI354" s="178" t="str">
        <f t="shared" ref="AI354:AI361" si="195">IFERROR(IF(AG354="","",IF(AG354&lt;=20,"20",IF(AG354&lt;=40,"40",IF(AG354&lt;=60,"60",IF(AG354&lt;=80,"80","100"))))),"")</f>
        <v/>
      </c>
      <c r="AJ354" s="178" t="str">
        <f t="shared" ref="AJ354:AJ361" si="196">IFERROR(IF(AH354="","",IF(AH354&lt;=20,"20",IF(AH354&lt;=40,"40",IF(AH354&lt;=60,"60",IF(AH354&lt;=80,"80","100"))))),"")</f>
        <v/>
      </c>
      <c r="AK354" s="179" t="str">
        <f t="shared" ref="AK354:AK361" si="197">IFERROR(VALUE((AI354&amp;""&amp;AJ354))," ")</f>
        <v xml:space="preserve"> </v>
      </c>
      <c r="AL354" s="180" t="str">
        <f>IFERROR(VLOOKUP(AK354,'Matriz Calificación'!$C$54:$F$78,2,FALSE),"")</f>
        <v/>
      </c>
      <c r="AM354" s="181" t="str">
        <f>IFERROR(VLOOKUP(AL354,'Matriz Calificación'!$D$54:$I$78,4,FALSE)," ")</f>
        <v xml:space="preserve"> </v>
      </c>
      <c r="AN354" s="289"/>
      <c r="AO354" s="289"/>
      <c r="AP354" s="292"/>
      <c r="AQ354" s="329"/>
      <c r="AR354" s="66"/>
      <c r="AS354" s="167"/>
      <c r="AT354" s="167"/>
      <c r="AU354" s="167"/>
      <c r="AV354" s="66"/>
      <c r="AW354" s="167"/>
      <c r="AX354" s="169"/>
      <c r="AY354" s="169"/>
      <c r="AZ354" s="259"/>
      <c r="BA354" s="250"/>
      <c r="BB354" s="169"/>
      <c r="BC354" s="250"/>
    </row>
    <row r="355" spans="2:55" s="170" customFormat="1" ht="21" hidden="1" customHeight="1" x14ac:dyDescent="0.25">
      <c r="B355" s="264"/>
      <c r="C355" s="267"/>
      <c r="D355" s="258"/>
      <c r="E355" s="259"/>
      <c r="F355" s="255"/>
      <c r="G355" s="258"/>
      <c r="H355" s="250"/>
      <c r="I355" s="252"/>
      <c r="J355" s="254"/>
      <c r="K355" s="182"/>
      <c r="L355" s="261"/>
      <c r="M355" s="262"/>
      <c r="N355" s="261"/>
      <c r="O355" s="256"/>
      <c r="P355" s="292"/>
      <c r="Q355" s="261"/>
      <c r="R355" s="330"/>
      <c r="S355" s="330"/>
      <c r="T355" s="330"/>
      <c r="U355" s="328"/>
      <c r="V355" s="292"/>
      <c r="W355" s="149"/>
      <c r="X355" s="166"/>
      <c r="Y355" s="175" t="str">
        <f>IF(X355=Controles!$D$5,Controles!$E$5,IF(X355=Controles!$D$6,Controles!$E$6,IF(X355=Controles!$D$7,Controles!$E$7," ")))</f>
        <v xml:space="preserve"> </v>
      </c>
      <c r="Z355" s="166"/>
      <c r="AA355" s="65" t="str">
        <f>IF(Z355=Controles!$D$8,Controles!$E$8,IF(Z355=Controles!$D$9,Controles!$E$9," "))</f>
        <v xml:space="preserve"> </v>
      </c>
      <c r="AB355" s="65" t="str">
        <f t="shared" si="182"/>
        <v/>
      </c>
      <c r="AC355" s="166"/>
      <c r="AD355" s="166"/>
      <c r="AE355" s="166"/>
      <c r="AF355" s="97" t="str">
        <f>+IF(X355=Controles!$D$5,Controles!$N$5,IF(X355=Controles!$D$6,Controles!$N$6,IF(X355=Controles!$D$7,Controles!$N$7," ")))</f>
        <v xml:space="preserve"> </v>
      </c>
      <c r="AG355" s="138" t="str">
        <f>IFERROR(IF(AND(AF354=Controles!$N$5,AF355=Controles!$N$5),(AG354-(+AG354*AB355)),IF(AND(AF354=Controles!$N$7,AF355=Controles!$N$5),(AG353-(+AG353*AB355)),IF(AF355=Controles!$N$7,AG354,""))),"")</f>
        <v/>
      </c>
      <c r="AH355" s="138" t="str">
        <f>IFERROR(IF(AND(AF354=Controles!$N$7,AF355=Controles!$N$7),(AH354-(+AH354*AB355)),IF(AND(AF354=Controles!$N$5,AF355=Controles!$N$7),(AH353-(+AH353*AB355)),IF(AF355=Controles!$N$5,AH354,""))),"")</f>
        <v/>
      </c>
      <c r="AI355" s="178" t="str">
        <f t="shared" si="195"/>
        <v/>
      </c>
      <c r="AJ355" s="178" t="str">
        <f t="shared" si="196"/>
        <v/>
      </c>
      <c r="AK355" s="179" t="str">
        <f t="shared" si="197"/>
        <v xml:space="preserve"> </v>
      </c>
      <c r="AL355" s="180" t="str">
        <f>IFERROR(VLOOKUP(AK355,'Matriz Calificación'!$C$54:$F$78,2,FALSE),"")</f>
        <v/>
      </c>
      <c r="AM355" s="181" t="str">
        <f>IFERROR(VLOOKUP(AL355,'Matriz Calificación'!$D$54:$I$78,4,FALSE)," ")</f>
        <v xml:space="preserve"> </v>
      </c>
      <c r="AN355" s="289"/>
      <c r="AO355" s="289"/>
      <c r="AP355" s="292"/>
      <c r="AQ355" s="329"/>
      <c r="AR355" s="66"/>
      <c r="AS355" s="167"/>
      <c r="AT355" s="167"/>
      <c r="AU355" s="167"/>
      <c r="AV355" s="66"/>
      <c r="AW355" s="167"/>
      <c r="AX355" s="169"/>
      <c r="AY355" s="169"/>
      <c r="AZ355" s="259"/>
      <c r="BA355" s="250"/>
      <c r="BB355" s="169"/>
      <c r="BC355" s="250"/>
    </row>
    <row r="356" spans="2:55" s="170" customFormat="1" ht="21" hidden="1" customHeight="1" x14ac:dyDescent="0.25">
      <c r="B356" s="264"/>
      <c r="C356" s="267"/>
      <c r="D356" s="258"/>
      <c r="E356" s="259"/>
      <c r="F356" s="255"/>
      <c r="G356" s="258"/>
      <c r="H356" s="250"/>
      <c r="I356" s="252"/>
      <c r="J356" s="254"/>
      <c r="K356" s="182"/>
      <c r="L356" s="261"/>
      <c r="M356" s="262"/>
      <c r="N356" s="261"/>
      <c r="O356" s="256"/>
      <c r="P356" s="292"/>
      <c r="Q356" s="261"/>
      <c r="R356" s="330"/>
      <c r="S356" s="330"/>
      <c r="T356" s="330"/>
      <c r="U356" s="328"/>
      <c r="V356" s="292"/>
      <c r="W356" s="149"/>
      <c r="X356" s="166"/>
      <c r="Y356" s="175" t="str">
        <f>IF(X356=Controles!$D$5,Controles!$E$5,IF(X356=Controles!$D$6,Controles!$E$6,IF(X356=Controles!$D$7,Controles!$E$7," ")))</f>
        <v xml:space="preserve"> </v>
      </c>
      <c r="Z356" s="166"/>
      <c r="AA356" s="65" t="str">
        <f>IF(Z356=Controles!$D$8,Controles!$E$8,IF(Z356=Controles!$D$9,Controles!$E$9," "))</f>
        <v xml:space="preserve"> </v>
      </c>
      <c r="AB356" s="65" t="str">
        <f t="shared" si="182"/>
        <v/>
      </c>
      <c r="AC356" s="166"/>
      <c r="AD356" s="166"/>
      <c r="AE356" s="166"/>
      <c r="AF356" s="97" t="str">
        <f>+IF(X356=Controles!$D$5,Controles!$N$5,IF(X356=Controles!$D$6,Controles!$N$6,IF(X356=Controles!$D$7,Controles!$N$7," ")))</f>
        <v xml:space="preserve"> </v>
      </c>
      <c r="AG356" s="138" t="str">
        <f>IFERROR(IF(AND(AF355=Controles!$N$5,AF356=Controles!$N$5),(AG355-(+AG355*AB356)),IF(AND(AF355=Controles!$N$7,AF356=Controles!$N$5),(AG354-(+AG354*AB356)),IF(AF356=Controles!$N$7,AG355,""))),"")</f>
        <v/>
      </c>
      <c r="AH356" s="138" t="str">
        <f>IFERROR(IF(AND(AF355=Controles!$N$7,AF356=Controles!$N$7),(AH355-(+AH355*AB356)),IF(AND(AF355=Controles!$N$5,AF356=Controles!$N$7),(AH354-(+AH354*AB356)),IF(AF356=Controles!$N$5,AH355,""))),"")</f>
        <v/>
      </c>
      <c r="AI356" s="178" t="str">
        <f t="shared" si="195"/>
        <v/>
      </c>
      <c r="AJ356" s="178" t="str">
        <f t="shared" si="196"/>
        <v/>
      </c>
      <c r="AK356" s="179" t="str">
        <f t="shared" si="197"/>
        <v xml:space="preserve"> </v>
      </c>
      <c r="AL356" s="180" t="str">
        <f>IFERROR(VLOOKUP(AK356,'Matriz Calificación'!$C$54:$F$78,2,FALSE),"")</f>
        <v/>
      </c>
      <c r="AM356" s="181" t="str">
        <f>IFERROR(VLOOKUP(AL356,'Matriz Calificación'!$D$54:$I$78,4,FALSE)," ")</f>
        <v xml:space="preserve"> </v>
      </c>
      <c r="AN356" s="289"/>
      <c r="AO356" s="289"/>
      <c r="AP356" s="292"/>
      <c r="AQ356" s="329"/>
      <c r="AR356" s="66"/>
      <c r="AS356" s="167"/>
      <c r="AT356" s="167"/>
      <c r="AU356" s="167"/>
      <c r="AV356" s="66"/>
      <c r="AW356" s="167"/>
      <c r="AX356" s="169"/>
      <c r="AY356" s="169"/>
      <c r="AZ356" s="259"/>
      <c r="BA356" s="250"/>
      <c r="BB356" s="169"/>
      <c r="BC356" s="250"/>
    </row>
    <row r="357" spans="2:55" s="170" customFormat="1" ht="21" hidden="1" customHeight="1" x14ac:dyDescent="0.25">
      <c r="B357" s="264"/>
      <c r="C357" s="267"/>
      <c r="D357" s="258"/>
      <c r="E357" s="259"/>
      <c r="F357" s="255"/>
      <c r="G357" s="258"/>
      <c r="H357" s="250"/>
      <c r="I357" s="252"/>
      <c r="J357" s="254"/>
      <c r="K357" s="182"/>
      <c r="L357" s="261"/>
      <c r="M357" s="262"/>
      <c r="N357" s="261"/>
      <c r="O357" s="256"/>
      <c r="P357" s="292"/>
      <c r="Q357" s="261"/>
      <c r="R357" s="330"/>
      <c r="S357" s="330"/>
      <c r="T357" s="330"/>
      <c r="U357" s="328"/>
      <c r="V357" s="292"/>
      <c r="W357" s="149"/>
      <c r="X357" s="166"/>
      <c r="Y357" s="175" t="str">
        <f>IF(X357=Controles!$D$5,Controles!$E$5,IF(X357=Controles!$D$6,Controles!$E$6,IF(X357=Controles!$D$7,Controles!$E$7," ")))</f>
        <v xml:space="preserve"> </v>
      </c>
      <c r="Z357" s="166"/>
      <c r="AA357" s="65" t="str">
        <f>IF(Z357=Controles!$D$8,Controles!$E$8,IF(Z357=Controles!$D$9,Controles!$E$9," "))</f>
        <v xml:space="preserve"> </v>
      </c>
      <c r="AB357" s="65" t="str">
        <f t="shared" si="182"/>
        <v/>
      </c>
      <c r="AC357" s="166"/>
      <c r="AD357" s="166"/>
      <c r="AE357" s="166"/>
      <c r="AF357" s="97" t="str">
        <f>+IF(X357=Controles!$D$5,Controles!$N$5,IF(X357=Controles!$D$6,Controles!$N$6,IF(X357=Controles!$D$7,Controles!$N$7," ")))</f>
        <v xml:space="preserve"> </v>
      </c>
      <c r="AG357" s="138" t="str">
        <f>IFERROR(IF(AND(AF356=Controles!$N$5,AF357=Controles!$N$5),(AG356-(+AG356*AB357)),IF(AND(AF356=Controles!$N$7,AF357=Controles!$N$5),(AG355-(+AG355*AB357)),IF(AF357=Controles!$N$7,AG356,""))),"")</f>
        <v/>
      </c>
      <c r="AH357" s="138" t="str">
        <f>IFERROR(IF(AND(AF356=Controles!$N$7,AF357=Controles!$N$7),(AH356-(+AH356*AB357)),IF(AND(AF356=Controles!$N$5,AF357=Controles!$N$7),(AH355-(+AH355*AB357)),IF(AF357=Controles!$N$5,AH356,""))),"")</f>
        <v/>
      </c>
      <c r="AI357" s="178" t="str">
        <f t="shared" si="195"/>
        <v/>
      </c>
      <c r="AJ357" s="178" t="str">
        <f t="shared" si="196"/>
        <v/>
      </c>
      <c r="AK357" s="179" t="str">
        <f t="shared" si="197"/>
        <v xml:space="preserve"> </v>
      </c>
      <c r="AL357" s="180" t="str">
        <f>IFERROR(VLOOKUP(AK357,'Matriz Calificación'!$C$54:$F$78,2,FALSE),"")</f>
        <v/>
      </c>
      <c r="AM357" s="181" t="str">
        <f>IFERROR(VLOOKUP(AL357,'Matriz Calificación'!$D$54:$I$78,4,FALSE)," ")</f>
        <v xml:space="preserve"> </v>
      </c>
      <c r="AN357" s="289"/>
      <c r="AO357" s="289"/>
      <c r="AP357" s="292"/>
      <c r="AQ357" s="329"/>
      <c r="AR357" s="66"/>
      <c r="AS357" s="167"/>
      <c r="AT357" s="167"/>
      <c r="AU357" s="167"/>
      <c r="AV357" s="66"/>
      <c r="AW357" s="167"/>
      <c r="AX357" s="169"/>
      <c r="AY357" s="169"/>
      <c r="AZ357" s="259"/>
      <c r="BA357" s="250"/>
      <c r="BB357" s="169"/>
      <c r="BC357" s="250"/>
    </row>
    <row r="358" spans="2:55" s="170" customFormat="1" ht="21" hidden="1" customHeight="1" x14ac:dyDescent="0.25">
      <c r="B358" s="264"/>
      <c r="C358" s="267"/>
      <c r="D358" s="258"/>
      <c r="E358" s="259"/>
      <c r="F358" s="255"/>
      <c r="G358" s="258"/>
      <c r="H358" s="250"/>
      <c r="I358" s="252"/>
      <c r="J358" s="254"/>
      <c r="K358" s="182"/>
      <c r="L358" s="261"/>
      <c r="M358" s="262"/>
      <c r="N358" s="261"/>
      <c r="O358" s="256"/>
      <c r="P358" s="292"/>
      <c r="Q358" s="261"/>
      <c r="R358" s="330"/>
      <c r="S358" s="330"/>
      <c r="T358" s="330"/>
      <c r="U358" s="328"/>
      <c r="V358" s="292"/>
      <c r="W358" s="149"/>
      <c r="X358" s="166"/>
      <c r="Y358" s="175" t="str">
        <f>IF(X358=Controles!$D$5,Controles!$E$5,IF(X358=Controles!$D$6,Controles!$E$6,IF(X358=Controles!$D$7,Controles!$E$7," ")))</f>
        <v xml:space="preserve"> </v>
      </c>
      <c r="Z358" s="166"/>
      <c r="AA358" s="65" t="str">
        <f>IF(Z358=Controles!$D$8,Controles!$E$8,IF(Z358=Controles!$D$9,Controles!$E$9," "))</f>
        <v xml:space="preserve"> </v>
      </c>
      <c r="AB358" s="65" t="str">
        <f t="shared" si="182"/>
        <v/>
      </c>
      <c r="AC358" s="166"/>
      <c r="AD358" s="166"/>
      <c r="AE358" s="166"/>
      <c r="AF358" s="97" t="str">
        <f>+IF(X358=Controles!$D$5,Controles!$N$5,IF(X358=Controles!$D$6,Controles!$N$6,IF(X358=Controles!$D$7,Controles!$N$7," ")))</f>
        <v xml:space="preserve"> </v>
      </c>
      <c r="AG358" s="138" t="str">
        <f>IFERROR(IF(AND(AF357=Controles!$N$5,AF358=Controles!$N$5),(AG357-(+AG357*AB358)),IF(AND(AF357=Controles!$N$7,AF358=Controles!$N$5),(AG356-(+AG356*AB358)),IF(AF358=Controles!$N$7,AG357,""))),"")</f>
        <v/>
      </c>
      <c r="AH358" s="138" t="str">
        <f>IFERROR(IF(AND(AF357=Controles!$N$7,AF358=Controles!$N$7),(AH357-(+AH357*AB358)),IF(AND(AF357=Controles!$N$5,AF358=Controles!$N$7),(AH356-(+AH356*AB358)),IF(AF358=Controles!$N$5,AH357,""))),"")</f>
        <v/>
      </c>
      <c r="AI358" s="178" t="str">
        <f t="shared" si="195"/>
        <v/>
      </c>
      <c r="AJ358" s="178" t="str">
        <f t="shared" si="196"/>
        <v/>
      </c>
      <c r="AK358" s="179" t="str">
        <f t="shared" si="197"/>
        <v xml:space="preserve"> </v>
      </c>
      <c r="AL358" s="180" t="str">
        <f>IFERROR(VLOOKUP(AK358,'Matriz Calificación'!$C$54:$F$78,2,FALSE),"")</f>
        <v/>
      </c>
      <c r="AM358" s="181" t="str">
        <f>IFERROR(VLOOKUP(AL358,'Matriz Calificación'!$D$54:$I$78,4,FALSE)," ")</f>
        <v xml:space="preserve"> </v>
      </c>
      <c r="AN358" s="289"/>
      <c r="AO358" s="289"/>
      <c r="AP358" s="292"/>
      <c r="AQ358" s="329"/>
      <c r="AR358" s="66"/>
      <c r="AS358" s="167"/>
      <c r="AT358" s="167"/>
      <c r="AU358" s="167"/>
      <c r="AV358" s="66"/>
      <c r="AW358" s="167"/>
      <c r="AX358" s="169"/>
      <c r="AY358" s="169"/>
      <c r="AZ358" s="259"/>
      <c r="BA358" s="250"/>
      <c r="BB358" s="169"/>
      <c r="BC358" s="250"/>
    </row>
    <row r="359" spans="2:55" s="170" customFormat="1" ht="21" hidden="1" customHeight="1" x14ac:dyDescent="0.25">
      <c r="B359" s="264"/>
      <c r="C359" s="267"/>
      <c r="D359" s="258"/>
      <c r="E359" s="259"/>
      <c r="F359" s="255"/>
      <c r="G359" s="258"/>
      <c r="H359" s="250"/>
      <c r="I359" s="252"/>
      <c r="J359" s="254"/>
      <c r="K359" s="182"/>
      <c r="L359" s="261"/>
      <c r="M359" s="262"/>
      <c r="N359" s="261"/>
      <c r="O359" s="256"/>
      <c r="P359" s="292"/>
      <c r="Q359" s="261"/>
      <c r="R359" s="330"/>
      <c r="S359" s="330"/>
      <c r="T359" s="330"/>
      <c r="U359" s="328"/>
      <c r="V359" s="292"/>
      <c r="W359" s="149"/>
      <c r="X359" s="166"/>
      <c r="Y359" s="175" t="str">
        <f>IF(X359=Controles!$D$5,Controles!$E$5,IF(X359=Controles!$D$6,Controles!$E$6,IF(X359=Controles!$D$7,Controles!$E$7," ")))</f>
        <v xml:space="preserve"> </v>
      </c>
      <c r="Z359" s="166"/>
      <c r="AA359" s="65" t="str">
        <f>IF(Z359=Controles!$D$8,Controles!$E$8,IF(Z359=Controles!$D$9,Controles!$E$9," "))</f>
        <v xml:space="preserve"> </v>
      </c>
      <c r="AB359" s="65" t="str">
        <f t="shared" si="182"/>
        <v/>
      </c>
      <c r="AC359" s="166"/>
      <c r="AD359" s="166"/>
      <c r="AE359" s="166"/>
      <c r="AF359" s="97" t="str">
        <f>+IF(X359=Controles!$D$5,Controles!$N$5,IF(X359=Controles!$D$6,Controles!$N$6,IF(X359=Controles!$D$7,Controles!$N$7," ")))</f>
        <v xml:space="preserve"> </v>
      </c>
      <c r="AG359" s="138" t="str">
        <f>IFERROR(IF(AND(AF358=Controles!$N$5,AF359=Controles!$N$5),(AG358-(+AG358*AB359)),IF(AND(AF358=Controles!$N$7,AF359=Controles!$N$5),(AG357-(+AG357*AB359)),IF(AF359=Controles!$N$7,AG358,""))),"")</f>
        <v/>
      </c>
      <c r="AH359" s="138" t="str">
        <f>IFERROR(IF(AND(AF358=Controles!$N$7,AF359=Controles!$N$7),(AH358-(+AH358*AB359)),IF(AND(AF358=Controles!$N$5,AF359=Controles!$N$7),(AH357-(+AH357*AB359)),IF(AF359=Controles!$N$5,AH358,""))),"")</f>
        <v/>
      </c>
      <c r="AI359" s="178" t="str">
        <f t="shared" si="195"/>
        <v/>
      </c>
      <c r="AJ359" s="178" t="str">
        <f t="shared" si="196"/>
        <v/>
      </c>
      <c r="AK359" s="179" t="str">
        <f t="shared" si="197"/>
        <v xml:space="preserve"> </v>
      </c>
      <c r="AL359" s="180" t="str">
        <f>IFERROR(VLOOKUP(AK359,'Matriz Calificación'!$C$54:$F$78,2,FALSE),"")</f>
        <v/>
      </c>
      <c r="AM359" s="181" t="str">
        <f>IFERROR(VLOOKUP(AL359,'Matriz Calificación'!$D$54:$I$78,4,FALSE)," ")</f>
        <v xml:space="preserve"> </v>
      </c>
      <c r="AN359" s="289"/>
      <c r="AO359" s="289"/>
      <c r="AP359" s="292"/>
      <c r="AQ359" s="329"/>
      <c r="AR359" s="66"/>
      <c r="AS359" s="165"/>
      <c r="AT359" s="168"/>
      <c r="AU359" s="168"/>
      <c r="AV359" s="66"/>
      <c r="AW359" s="167"/>
      <c r="AX359" s="169"/>
      <c r="AY359" s="169"/>
      <c r="AZ359" s="259"/>
      <c r="BA359" s="250"/>
      <c r="BB359" s="169"/>
      <c r="BC359" s="250"/>
    </row>
    <row r="360" spans="2:55" s="170" customFormat="1" ht="21" hidden="1" customHeight="1" x14ac:dyDescent="0.25">
      <c r="B360" s="264"/>
      <c r="C360" s="267"/>
      <c r="D360" s="258"/>
      <c r="E360" s="259"/>
      <c r="F360" s="255"/>
      <c r="G360" s="258"/>
      <c r="H360" s="250"/>
      <c r="I360" s="252"/>
      <c r="J360" s="254"/>
      <c r="K360" s="182"/>
      <c r="L360" s="261"/>
      <c r="M360" s="262"/>
      <c r="N360" s="261"/>
      <c r="O360" s="256"/>
      <c r="P360" s="292"/>
      <c r="Q360" s="261"/>
      <c r="R360" s="330"/>
      <c r="S360" s="330"/>
      <c r="T360" s="330"/>
      <c r="U360" s="328"/>
      <c r="V360" s="292"/>
      <c r="W360" s="149"/>
      <c r="X360" s="166"/>
      <c r="Y360" s="175" t="str">
        <f>IF(X360=Controles!$D$5,Controles!$E$5,IF(X360=Controles!$D$6,Controles!$E$6,IF(X360=Controles!$D$7,Controles!$E$7," ")))</f>
        <v xml:space="preserve"> </v>
      </c>
      <c r="Z360" s="166"/>
      <c r="AA360" s="65" t="str">
        <f>IF(Z360=Controles!$D$8,Controles!$E$8,IF(Z360=Controles!$D$9,Controles!$E$9," "))</f>
        <v xml:space="preserve"> </v>
      </c>
      <c r="AB360" s="65" t="str">
        <f t="shared" si="182"/>
        <v/>
      </c>
      <c r="AC360" s="166"/>
      <c r="AD360" s="166"/>
      <c r="AE360" s="166"/>
      <c r="AF360" s="97" t="str">
        <f>+IF(X360=Controles!$D$5,Controles!$N$5,IF(X360=Controles!$D$6,Controles!$N$6,IF(X360=Controles!$D$7,Controles!$N$7," ")))</f>
        <v xml:space="preserve"> </v>
      </c>
      <c r="AG360" s="138" t="str">
        <f>IFERROR(IF(AND(AF359=Controles!$N$5,AF360=Controles!$N$5),(AG359-(+AG359*AB360)),IF(AND(AF359=Controles!$N$7,AF360=Controles!$N$5),(AG358-(+AG358*AB360)),IF(AF360=Controles!$N$7,AG359,""))),"")</f>
        <v/>
      </c>
      <c r="AH360" s="138" t="str">
        <f>IFERROR(IF(AND(AF359=Controles!$N$7,AF360=Controles!$N$7),(AH359-(+AH359*AB360)),IF(AND(AF359=Controles!$N$5,AF360=Controles!$N$7),(AH358-(+AH358*AB360)),IF(AF360=Controles!$N$5,AH359,""))),"")</f>
        <v/>
      </c>
      <c r="AI360" s="178" t="str">
        <f t="shared" si="195"/>
        <v/>
      </c>
      <c r="AJ360" s="178" t="str">
        <f t="shared" si="196"/>
        <v/>
      </c>
      <c r="AK360" s="179" t="str">
        <f t="shared" si="197"/>
        <v xml:space="preserve"> </v>
      </c>
      <c r="AL360" s="180" t="str">
        <f>IFERROR(VLOOKUP(AK360,'Matriz Calificación'!$C$54:$F$78,2,FALSE),"")</f>
        <v/>
      </c>
      <c r="AM360" s="181" t="str">
        <f>IFERROR(VLOOKUP(AL360,'Matriz Calificación'!$D$54:$I$78,4,FALSE)," ")</f>
        <v xml:space="preserve"> </v>
      </c>
      <c r="AN360" s="289"/>
      <c r="AO360" s="289"/>
      <c r="AP360" s="292"/>
      <c r="AQ360" s="329"/>
      <c r="AR360" s="66"/>
      <c r="AS360" s="165"/>
      <c r="AT360" s="168"/>
      <c r="AU360" s="168"/>
      <c r="AV360" s="66"/>
      <c r="AW360" s="167"/>
      <c r="AX360" s="169"/>
      <c r="AY360" s="169"/>
      <c r="AZ360" s="259"/>
      <c r="BA360" s="250"/>
      <c r="BB360" s="169"/>
      <c r="BC360" s="250"/>
    </row>
    <row r="361" spans="2:55" s="170" customFormat="1" ht="21" hidden="1" customHeight="1" x14ac:dyDescent="0.25">
      <c r="B361" s="265"/>
      <c r="C361" s="268"/>
      <c r="D361" s="258"/>
      <c r="E361" s="259"/>
      <c r="F361" s="255"/>
      <c r="G361" s="258"/>
      <c r="H361" s="250"/>
      <c r="I361" s="253"/>
      <c r="J361" s="254"/>
      <c r="K361" s="182"/>
      <c r="L361" s="261"/>
      <c r="M361" s="262"/>
      <c r="N361" s="261"/>
      <c r="O361" s="257"/>
      <c r="P361" s="292"/>
      <c r="Q361" s="261"/>
      <c r="R361" s="330"/>
      <c r="S361" s="330"/>
      <c r="T361" s="330"/>
      <c r="U361" s="328"/>
      <c r="V361" s="292"/>
      <c r="W361" s="149"/>
      <c r="X361" s="166"/>
      <c r="Y361" s="175" t="str">
        <f>IF(X361=Controles!$D$5,Controles!$E$5,IF(X361=Controles!$D$6,Controles!$E$6,IF(X361=Controles!$D$7,Controles!$E$7," ")))</f>
        <v xml:space="preserve"> </v>
      </c>
      <c r="Z361" s="166"/>
      <c r="AA361" s="65" t="str">
        <f>IF(Z361=Controles!$D$8,Controles!$E$8,IF(Z361=Controles!$D$9,Controles!$E$9," "))</f>
        <v xml:space="preserve"> </v>
      </c>
      <c r="AB361" s="65" t="str">
        <f t="shared" si="182"/>
        <v/>
      </c>
      <c r="AC361" s="166"/>
      <c r="AD361" s="166"/>
      <c r="AE361" s="166"/>
      <c r="AF361" s="97" t="str">
        <f>+IF(X361=Controles!$D$5,Controles!$N$5,IF(X361=Controles!$D$6,Controles!$N$6,IF(X361=Controles!$D$7,Controles!$N$7," ")))</f>
        <v xml:space="preserve"> </v>
      </c>
      <c r="AG361" s="138" t="str">
        <f>IFERROR(IF(AND(AF360=Controles!$N$5,AF361=Controles!$N$5),(AG360-(+AG360*AB361)),IF(AND(AF360=Controles!$N$7,AF361=Controles!$N$5),(AG359-(+AG359*AB361)),IF(AF361=Controles!$N$7,AG360,""))),"")</f>
        <v/>
      </c>
      <c r="AH361" s="138" t="str">
        <f>IFERROR(IF(AND(AF360=Controles!$N$7,AF361=Controles!$N$7),(AH360-(+AH360*AB361)),IF(AND(AF360=Controles!$N$5,AF361=Controles!$N$7),(AH359-(+AH359*AB361)),IF(AF361=Controles!$N$5,AH360,""))),"")</f>
        <v/>
      </c>
      <c r="AI361" s="178" t="str">
        <f t="shared" si="195"/>
        <v/>
      </c>
      <c r="AJ361" s="178" t="str">
        <f t="shared" si="196"/>
        <v/>
      </c>
      <c r="AK361" s="179" t="str">
        <f t="shared" si="197"/>
        <v xml:space="preserve"> </v>
      </c>
      <c r="AL361" s="180" t="str">
        <f>IFERROR(VLOOKUP(AK361,'Matriz Calificación'!$C$54:$F$78,2,FALSE),"")</f>
        <v/>
      </c>
      <c r="AM361" s="181" t="str">
        <f>IFERROR(VLOOKUP(AL361,'Matriz Calificación'!$D$54:$I$78,4,FALSE)," ")</f>
        <v xml:space="preserve"> </v>
      </c>
      <c r="AN361" s="290"/>
      <c r="AO361" s="290"/>
      <c r="AP361" s="292"/>
      <c r="AQ361" s="329"/>
      <c r="AR361" s="66"/>
      <c r="AS361" s="165"/>
      <c r="AT361" s="67"/>
      <c r="AU361" s="67"/>
      <c r="AV361" s="66"/>
      <c r="AW361" s="167"/>
      <c r="AX361" s="169"/>
      <c r="AY361" s="169"/>
      <c r="AZ361" s="259"/>
      <c r="BA361" s="250"/>
      <c r="BB361" s="169"/>
      <c r="BC361" s="250"/>
    </row>
    <row r="362" spans="2:55" s="170" customFormat="1" ht="21" hidden="1" customHeight="1" x14ac:dyDescent="0.25">
      <c r="B362" s="263"/>
      <c r="C362" s="266" t="str">
        <f>+IFERROR(VLOOKUP(B362,INF!$A$2:$B$90,2,FALSE)," ")</f>
        <v xml:space="preserve"> </v>
      </c>
      <c r="D362" s="258"/>
      <c r="E362" s="259"/>
      <c r="F362" s="260"/>
      <c r="G362" s="258"/>
      <c r="H362" s="250"/>
      <c r="I362" s="251"/>
      <c r="J362" s="254" t="str">
        <f t="shared" ref="J362" si="198">IF(G362&lt;&gt;"",CONCATENATE("Posibilidad de ",G362," por"," ",H362," debido a"," ",I362),"")</f>
        <v/>
      </c>
      <c r="K362" s="182"/>
      <c r="L362" s="261"/>
      <c r="M362" s="262"/>
      <c r="N362" s="261"/>
      <c r="O362" s="256"/>
      <c r="P362" s="292" t="str">
        <f>IF(O362="","",IF(O362&lt;=2,Probabilidad!$B$8,IF(O362&lt;=11.999,Probabilidad!$B$7,IF(O362&lt;=48,Probabilidad!$B$6,IF(O362&lt;=239.999,Probabilidad!$B$5,IF(O362&gt;=240,Probabilidad!$B$4,""))))))</f>
        <v/>
      </c>
      <c r="Q362" s="261"/>
      <c r="R362" s="330" t="str">
        <f>IFERROR(VLOOKUP(P362,Probabilidad!$B$4:$C$8,2,FALSE),"")</f>
        <v/>
      </c>
      <c r="S362" s="330" t="str">
        <f>IFERROR(VLOOKUP(Q362,Impacto!$B$4:$C$16,2,FALSE),"")</f>
        <v/>
      </c>
      <c r="T362" s="330" t="str">
        <f t="shared" ref="T362" si="199">IFERROR(VALUE((R362&amp;""&amp;S362))," ")</f>
        <v xml:space="preserve"> </v>
      </c>
      <c r="U362" s="328" t="str">
        <f>IFERROR(VLOOKUP(T362,'Matriz Calificación'!$C$54:$D$78,2,FALSE)," ")</f>
        <v xml:space="preserve"> </v>
      </c>
      <c r="V362" s="292" t="str">
        <f>IFERROR(VLOOKUP(T362,'Matriz Calificación'!$C$54:$F$78,3,FALSE)," ")</f>
        <v xml:space="preserve"> </v>
      </c>
      <c r="W362" s="149"/>
      <c r="X362" s="166"/>
      <c r="Y362" s="175" t="str">
        <f>IF(X362=Controles!$D$5,Controles!$E$5,IF(X362=Controles!$D$6,Controles!$E$6,IF(X362=Controles!$D$7,Controles!$E$7," ")))</f>
        <v xml:space="preserve"> </v>
      </c>
      <c r="Z362" s="166"/>
      <c r="AA362" s="65" t="str">
        <f>IF(Z362=Controles!$D$8,Controles!$E$8,IF(Z362=Controles!$D$9,Controles!$E$9," "))</f>
        <v xml:space="preserve"> </v>
      </c>
      <c r="AB362" s="65" t="str">
        <f t="shared" si="182"/>
        <v/>
      </c>
      <c r="AC362" s="166"/>
      <c r="AD362" s="166"/>
      <c r="AE362" s="166"/>
      <c r="AF362" s="97" t="str">
        <f>+IF(X362=Controles!$D$5,Controles!$N$5,IF(X362=Controles!$D$6,Controles!$N$6,IF(X362=Controles!$D$7,Controles!$N$7," ")))</f>
        <v xml:space="preserve"> </v>
      </c>
      <c r="AG362" s="138" t="str">
        <f>IFERROR(IF(AF362=Controles!$N$5,(($R$362-($R$362*AB362))),IF(AF362=Controles!$N$7,$R$362,""))," ")</f>
        <v/>
      </c>
      <c r="AH362" s="138" t="str">
        <f>IFERROR(IF(AF362=Controles!$N$7,(($S$362-($S$362*AB362))),IF(AF362=Controles!$N$5,$S$362,""))," ")</f>
        <v/>
      </c>
      <c r="AI362" s="178" t="str">
        <f>IFERROR(IF(AG362="","",IF(AG362&lt;=20,"20",IF(AG362&lt;=40,"40",IF(AG362&lt;=60,"60",IF(AG362&lt;=80,"80","100"))))),"")</f>
        <v/>
      </c>
      <c r="AJ362" s="178" t="str">
        <f>IFERROR(IF(AH362="","",IF(AH362&lt;=20,"20",IF(AH362&lt;=40,"40",IF(AH362&lt;=60,"60",IF(AH362&lt;=80,"80","100"))))),"")</f>
        <v/>
      </c>
      <c r="AK362" s="179" t="str">
        <f>IFERROR(VALUE((AI362&amp;""&amp;AJ362))," ")</f>
        <v xml:space="preserve"> </v>
      </c>
      <c r="AL362" s="180" t="str">
        <f>IFERROR(VLOOKUP(AK362,'Matriz Calificación'!$C$54:$F$78,2,FALSE),"")</f>
        <v/>
      </c>
      <c r="AM362" s="181" t="str">
        <f>IFERROR(VLOOKUP(AL362,'Matriz Calificación'!$D$54:$I$78,4,FALSE)," ")</f>
        <v xml:space="preserve"> </v>
      </c>
      <c r="AN362" s="288" t="e" cm="1" vm="1">
        <f t="array" aca="1" ref="AN362" ca="1">INDEX(AK362:AK370,COUNT(AK362:AK370))</f>
        <v>#VALUE!</v>
      </c>
      <c r="AO362" s="288" t="str">
        <f ca="1">IFERROR(VLOOKUP(AN362,'Matriz Calificación'!$C$54:$F$78,2,FALSE),"")</f>
        <v/>
      </c>
      <c r="AP362" s="292" t="str">
        <f ca="1">IFERROR(VLOOKUP(AO362,'Matriz Calificación'!$D$54:$I$78,4,FALSE)," ")</f>
        <v xml:space="preserve"> </v>
      </c>
      <c r="AQ362" s="329" t="str">
        <f ca="1">IFERROR(VLOOKUP(AO362,'Matriz Calificación'!$D$54:$I$78,5,FALSE)," ")</f>
        <v xml:space="preserve"> </v>
      </c>
      <c r="AR362" s="66"/>
      <c r="AS362" s="167"/>
      <c r="AT362" s="167"/>
      <c r="AU362" s="167"/>
      <c r="AV362" s="66"/>
      <c r="AW362" s="167"/>
      <c r="AX362" s="169"/>
      <c r="AY362" s="169"/>
      <c r="AZ362" s="259"/>
      <c r="BA362" s="250"/>
      <c r="BB362" s="169"/>
      <c r="BC362" s="250"/>
    </row>
    <row r="363" spans="2:55" s="170" customFormat="1" ht="21" hidden="1" customHeight="1" x14ac:dyDescent="0.25">
      <c r="B363" s="264"/>
      <c r="C363" s="267"/>
      <c r="D363" s="258"/>
      <c r="E363" s="259"/>
      <c r="F363" s="255"/>
      <c r="G363" s="258"/>
      <c r="H363" s="250"/>
      <c r="I363" s="252"/>
      <c r="J363" s="254"/>
      <c r="K363" s="182"/>
      <c r="L363" s="261"/>
      <c r="M363" s="262"/>
      <c r="N363" s="261"/>
      <c r="O363" s="256"/>
      <c r="P363" s="292"/>
      <c r="Q363" s="261"/>
      <c r="R363" s="330"/>
      <c r="S363" s="330"/>
      <c r="T363" s="330"/>
      <c r="U363" s="328"/>
      <c r="V363" s="292"/>
      <c r="W363" s="149"/>
      <c r="X363" s="166"/>
      <c r="Y363" s="175" t="str">
        <f>IF(X363=Controles!$D$5,Controles!$E$5,IF(X363=Controles!$D$6,Controles!$E$6,IF(X363=Controles!$D$7,Controles!$E$7," ")))</f>
        <v xml:space="preserve"> </v>
      </c>
      <c r="Z363" s="166"/>
      <c r="AA363" s="65" t="str">
        <f>IF(Z363=Controles!$D$8,Controles!$E$8,IF(Z363=Controles!$D$9,Controles!$E$9," "))</f>
        <v xml:space="preserve"> </v>
      </c>
      <c r="AB363" s="65" t="str">
        <f t="shared" si="182"/>
        <v/>
      </c>
      <c r="AC363" s="166"/>
      <c r="AD363" s="166"/>
      <c r="AE363" s="166"/>
      <c r="AF363" s="97" t="str">
        <f>+IF(X363=Controles!$D$5,Controles!$N$5,IF(X363=Controles!$D$6,Controles!$N$6,IF(X363=Controles!$D$7,Controles!$N$7," ")))</f>
        <v xml:space="preserve"> </v>
      </c>
      <c r="AG363" s="138" t="str">
        <f>IFERROR(IF(AND(AF362=Controles!$N$5,AF363=Controles!$N$5),(AG362-(+AG362*AB363)),IF(AF363=Controles!$N$5,(R362-(+R362*AB363)),IF(AF363=Controles!$N$7,AG362,""))),"")</f>
        <v/>
      </c>
      <c r="AH363" s="138" t="str">
        <f>IFERROR(IF(AND(AF362=Controles!$N$7,AF363=Controles!$N$7),(AH362-(+AH362*AB363)),IF(AF363=Controles!$N$7,($S$362-(+$S$362*AB363)),IF(AF363=Controles!$N$5,AH362,""))),"")</f>
        <v/>
      </c>
      <c r="AI363" s="178" t="str">
        <f t="shared" ref="AI363:AI370" si="200">IFERROR(IF(AG363="","",IF(AG363&lt;=20,"20",IF(AG363&lt;=40,"40",IF(AG363&lt;=60,"60",IF(AG363&lt;=80,"80","100"))))),"")</f>
        <v/>
      </c>
      <c r="AJ363" s="178" t="str">
        <f t="shared" ref="AJ363:AJ370" si="201">IFERROR(IF(AH363="","",IF(AH363&lt;=20,"20",IF(AH363&lt;=40,"40",IF(AH363&lt;=60,"60",IF(AH363&lt;=80,"80","100"))))),"")</f>
        <v/>
      </c>
      <c r="AK363" s="179" t="str">
        <f t="shared" ref="AK363:AK370" si="202">IFERROR(VALUE((AI363&amp;""&amp;AJ363))," ")</f>
        <v xml:space="preserve"> </v>
      </c>
      <c r="AL363" s="180" t="str">
        <f>IFERROR(VLOOKUP(AK363,'Matriz Calificación'!$C$54:$F$78,2,FALSE),"")</f>
        <v/>
      </c>
      <c r="AM363" s="181" t="str">
        <f>IFERROR(VLOOKUP(AL363,'Matriz Calificación'!$D$54:$I$78,4,FALSE)," ")</f>
        <v xml:space="preserve"> </v>
      </c>
      <c r="AN363" s="289"/>
      <c r="AO363" s="289"/>
      <c r="AP363" s="292"/>
      <c r="AQ363" s="329"/>
      <c r="AR363" s="66"/>
      <c r="AS363" s="167"/>
      <c r="AT363" s="167"/>
      <c r="AU363" s="167"/>
      <c r="AV363" s="66"/>
      <c r="AW363" s="167"/>
      <c r="AX363" s="169"/>
      <c r="AY363" s="169"/>
      <c r="AZ363" s="259"/>
      <c r="BA363" s="250"/>
      <c r="BB363" s="169"/>
      <c r="BC363" s="250"/>
    </row>
    <row r="364" spans="2:55" s="170" customFormat="1" ht="21" hidden="1" customHeight="1" x14ac:dyDescent="0.25">
      <c r="B364" s="264"/>
      <c r="C364" s="267"/>
      <c r="D364" s="258"/>
      <c r="E364" s="259"/>
      <c r="F364" s="255"/>
      <c r="G364" s="258"/>
      <c r="H364" s="250"/>
      <c r="I364" s="252"/>
      <c r="J364" s="254"/>
      <c r="K364" s="182"/>
      <c r="L364" s="261"/>
      <c r="M364" s="262"/>
      <c r="N364" s="261"/>
      <c r="O364" s="256"/>
      <c r="P364" s="292"/>
      <c r="Q364" s="261"/>
      <c r="R364" s="330"/>
      <c r="S364" s="330"/>
      <c r="T364" s="330"/>
      <c r="U364" s="328"/>
      <c r="V364" s="292"/>
      <c r="W364" s="149"/>
      <c r="X364" s="166"/>
      <c r="Y364" s="175" t="str">
        <f>IF(X364=Controles!$D$5,Controles!$E$5,IF(X364=Controles!$D$6,Controles!$E$6,IF(X364=Controles!$D$7,Controles!$E$7," ")))</f>
        <v xml:space="preserve"> </v>
      </c>
      <c r="Z364" s="166"/>
      <c r="AA364" s="65" t="str">
        <f>IF(Z364=Controles!$D$8,Controles!$E$8,IF(Z364=Controles!$D$9,Controles!$E$9," "))</f>
        <v xml:space="preserve"> </v>
      </c>
      <c r="AB364" s="65" t="str">
        <f t="shared" si="182"/>
        <v/>
      </c>
      <c r="AC364" s="166"/>
      <c r="AD364" s="166"/>
      <c r="AE364" s="166"/>
      <c r="AF364" s="97" t="str">
        <f>+IF(X364=Controles!$D$5,Controles!$N$5,IF(X364=Controles!$D$6,Controles!$N$6,IF(X364=Controles!$D$7,Controles!$N$7," ")))</f>
        <v xml:space="preserve"> </v>
      </c>
      <c r="AG364" s="138" t="str">
        <f>IFERROR(IF(AND(AF363=Controles!$N$5,AF364=Controles!$N$5),(AG363-(+AG363*AB364)),IF(AND(AF363=Controles!$N$7,AF364=Controles!$N$5),(AG362-(+AG362*AB364)),IF(AF364=Controles!$N$7,AG363,""))),"")</f>
        <v/>
      </c>
      <c r="AH364" s="138" t="str">
        <f>IFERROR(IF(AND(AF363=Controles!$N$7,AF364=Controles!$N$7),(AH363-(+AH363*AB364)),IF(AND(AF363=Controles!$N$5,AF364=Controles!$N$7),(AH362-(+AH362*AB364)),IF(AF364=Controles!$N$5,AH363,""))),"")</f>
        <v/>
      </c>
      <c r="AI364" s="178" t="str">
        <f t="shared" si="200"/>
        <v/>
      </c>
      <c r="AJ364" s="178" t="str">
        <f t="shared" si="201"/>
        <v/>
      </c>
      <c r="AK364" s="179" t="str">
        <f t="shared" si="202"/>
        <v xml:space="preserve"> </v>
      </c>
      <c r="AL364" s="180" t="str">
        <f>IFERROR(VLOOKUP(AK364,'Matriz Calificación'!$C$54:$F$78,2,FALSE),"")</f>
        <v/>
      </c>
      <c r="AM364" s="181" t="str">
        <f>IFERROR(VLOOKUP(AL364,'Matriz Calificación'!$D$54:$I$78,4,FALSE)," ")</f>
        <v xml:space="preserve"> </v>
      </c>
      <c r="AN364" s="289"/>
      <c r="AO364" s="289"/>
      <c r="AP364" s="292"/>
      <c r="AQ364" s="329"/>
      <c r="AR364" s="66"/>
      <c r="AS364" s="167"/>
      <c r="AT364" s="167"/>
      <c r="AU364" s="167"/>
      <c r="AV364" s="66"/>
      <c r="AW364" s="167"/>
      <c r="AX364" s="169"/>
      <c r="AY364" s="169"/>
      <c r="AZ364" s="259"/>
      <c r="BA364" s="250"/>
      <c r="BB364" s="169"/>
      <c r="BC364" s="250"/>
    </row>
    <row r="365" spans="2:55" s="170" customFormat="1" ht="21" hidden="1" customHeight="1" x14ac:dyDescent="0.25">
      <c r="B365" s="264"/>
      <c r="C365" s="267"/>
      <c r="D365" s="258"/>
      <c r="E365" s="259"/>
      <c r="F365" s="255"/>
      <c r="G365" s="258"/>
      <c r="H365" s="250"/>
      <c r="I365" s="252"/>
      <c r="J365" s="254"/>
      <c r="K365" s="182"/>
      <c r="L365" s="261"/>
      <c r="M365" s="262"/>
      <c r="N365" s="261"/>
      <c r="O365" s="256"/>
      <c r="P365" s="292"/>
      <c r="Q365" s="261"/>
      <c r="R365" s="330"/>
      <c r="S365" s="330"/>
      <c r="T365" s="330"/>
      <c r="U365" s="328"/>
      <c r="V365" s="292"/>
      <c r="W365" s="149"/>
      <c r="X365" s="166"/>
      <c r="Y365" s="175" t="str">
        <f>IF(X365=Controles!$D$5,Controles!$E$5,IF(X365=Controles!$D$6,Controles!$E$6,IF(X365=Controles!$D$7,Controles!$E$7," ")))</f>
        <v xml:space="preserve"> </v>
      </c>
      <c r="Z365" s="166"/>
      <c r="AA365" s="65" t="str">
        <f>IF(Z365=Controles!$D$8,Controles!$E$8,IF(Z365=Controles!$D$9,Controles!$E$9," "))</f>
        <v xml:space="preserve"> </v>
      </c>
      <c r="AB365" s="65" t="str">
        <f t="shared" si="182"/>
        <v/>
      </c>
      <c r="AC365" s="166"/>
      <c r="AD365" s="166"/>
      <c r="AE365" s="166"/>
      <c r="AF365" s="97" t="str">
        <f>+IF(X365=Controles!$D$5,Controles!$N$5,IF(X365=Controles!$D$6,Controles!$N$6,IF(X365=Controles!$D$7,Controles!$N$7," ")))</f>
        <v xml:space="preserve"> </v>
      </c>
      <c r="AG365" s="138" t="str">
        <f>IFERROR(IF(AND(AF364=Controles!$N$5,AF365=Controles!$N$5),(AG364-(+AG364*AB365)),IF(AND(AF364=Controles!$N$7,AF365=Controles!$N$5),(AG363-(+AG363*AB365)),IF(AF365=Controles!$N$7,AG364,""))),"")</f>
        <v/>
      </c>
      <c r="AH365" s="138" t="str">
        <f>IFERROR(IF(AND(AF364=Controles!$N$7,AF365=Controles!$N$7),(AH364-(+AH364*AB365)),IF(AND(AF364=Controles!$N$5,AF365=Controles!$N$7),(AH363-(+AH363*AB365)),IF(AF365=Controles!$N$5,AH364,""))),"")</f>
        <v/>
      </c>
      <c r="AI365" s="178" t="str">
        <f t="shared" si="200"/>
        <v/>
      </c>
      <c r="AJ365" s="178" t="str">
        <f t="shared" si="201"/>
        <v/>
      </c>
      <c r="AK365" s="179" t="str">
        <f t="shared" si="202"/>
        <v xml:space="preserve"> </v>
      </c>
      <c r="AL365" s="180" t="str">
        <f>IFERROR(VLOOKUP(AK365,'Matriz Calificación'!$C$54:$F$78,2,FALSE),"")</f>
        <v/>
      </c>
      <c r="AM365" s="181" t="str">
        <f>IFERROR(VLOOKUP(AL365,'Matriz Calificación'!$D$54:$I$78,4,FALSE)," ")</f>
        <v xml:space="preserve"> </v>
      </c>
      <c r="AN365" s="289"/>
      <c r="AO365" s="289"/>
      <c r="AP365" s="292"/>
      <c r="AQ365" s="329"/>
      <c r="AR365" s="66"/>
      <c r="AS365" s="167"/>
      <c r="AT365" s="167"/>
      <c r="AU365" s="167"/>
      <c r="AV365" s="66"/>
      <c r="AW365" s="167"/>
      <c r="AX365" s="169"/>
      <c r="AY365" s="169"/>
      <c r="AZ365" s="259"/>
      <c r="BA365" s="250"/>
      <c r="BB365" s="169"/>
      <c r="BC365" s="250"/>
    </row>
    <row r="366" spans="2:55" s="170" customFormat="1" ht="21" hidden="1" customHeight="1" x14ac:dyDescent="0.25">
      <c r="B366" s="264"/>
      <c r="C366" s="267"/>
      <c r="D366" s="258"/>
      <c r="E366" s="259"/>
      <c r="F366" s="255"/>
      <c r="G366" s="258"/>
      <c r="H366" s="250"/>
      <c r="I366" s="252"/>
      <c r="J366" s="254"/>
      <c r="K366" s="182"/>
      <c r="L366" s="261"/>
      <c r="M366" s="262"/>
      <c r="N366" s="261"/>
      <c r="O366" s="256"/>
      <c r="P366" s="292"/>
      <c r="Q366" s="261"/>
      <c r="R366" s="330"/>
      <c r="S366" s="330"/>
      <c r="T366" s="330"/>
      <c r="U366" s="328"/>
      <c r="V366" s="292"/>
      <c r="W366" s="149"/>
      <c r="X366" s="166"/>
      <c r="Y366" s="175" t="str">
        <f>IF(X366=Controles!$D$5,Controles!$E$5,IF(X366=Controles!$D$6,Controles!$E$6,IF(X366=Controles!$D$7,Controles!$E$7," ")))</f>
        <v xml:space="preserve"> </v>
      </c>
      <c r="Z366" s="166"/>
      <c r="AA366" s="65" t="str">
        <f>IF(Z366=Controles!$D$8,Controles!$E$8,IF(Z366=Controles!$D$9,Controles!$E$9," "))</f>
        <v xml:space="preserve"> </v>
      </c>
      <c r="AB366" s="65" t="str">
        <f t="shared" si="182"/>
        <v/>
      </c>
      <c r="AC366" s="166"/>
      <c r="AD366" s="166"/>
      <c r="AE366" s="166"/>
      <c r="AF366" s="97" t="str">
        <f>+IF(X366=Controles!$D$5,Controles!$N$5,IF(X366=Controles!$D$6,Controles!$N$6,IF(X366=Controles!$D$7,Controles!$N$7," ")))</f>
        <v xml:space="preserve"> </v>
      </c>
      <c r="AG366" s="138" t="str">
        <f>IFERROR(IF(AND(AF365=Controles!$N$5,AF366=Controles!$N$5),(AG365-(+AG365*AB366)),IF(AND(AF365=Controles!$N$7,AF366=Controles!$N$5),(AG364-(+AG364*AB366)),IF(AF366=Controles!$N$7,AG365,""))),"")</f>
        <v/>
      </c>
      <c r="AH366" s="138" t="str">
        <f>IFERROR(IF(AND(AF365=Controles!$N$7,AF366=Controles!$N$7),(AH365-(+AH365*AB366)),IF(AND(AF365=Controles!$N$5,AF366=Controles!$N$7),(AH364-(+AH364*AB366)),IF(AF366=Controles!$N$5,AH365,""))),"")</f>
        <v/>
      </c>
      <c r="AI366" s="178" t="str">
        <f t="shared" si="200"/>
        <v/>
      </c>
      <c r="AJ366" s="178" t="str">
        <f t="shared" si="201"/>
        <v/>
      </c>
      <c r="AK366" s="179" t="str">
        <f t="shared" si="202"/>
        <v xml:space="preserve"> </v>
      </c>
      <c r="AL366" s="180" t="str">
        <f>IFERROR(VLOOKUP(AK366,'Matriz Calificación'!$C$54:$F$78,2,FALSE),"")</f>
        <v/>
      </c>
      <c r="AM366" s="181" t="str">
        <f>IFERROR(VLOOKUP(AL366,'Matriz Calificación'!$D$54:$I$78,4,FALSE)," ")</f>
        <v xml:space="preserve"> </v>
      </c>
      <c r="AN366" s="289"/>
      <c r="AO366" s="289"/>
      <c r="AP366" s="292"/>
      <c r="AQ366" s="329"/>
      <c r="AR366" s="66"/>
      <c r="AS366" s="167"/>
      <c r="AT366" s="167"/>
      <c r="AU366" s="167"/>
      <c r="AV366" s="66"/>
      <c r="AW366" s="167"/>
      <c r="AX366" s="169"/>
      <c r="AY366" s="169"/>
      <c r="AZ366" s="259"/>
      <c r="BA366" s="250"/>
      <c r="BB366" s="169"/>
      <c r="BC366" s="250"/>
    </row>
    <row r="367" spans="2:55" s="170" customFormat="1" ht="21" hidden="1" customHeight="1" x14ac:dyDescent="0.25">
      <c r="B367" s="264"/>
      <c r="C367" s="267"/>
      <c r="D367" s="258"/>
      <c r="E367" s="259"/>
      <c r="F367" s="255"/>
      <c r="G367" s="258"/>
      <c r="H367" s="250"/>
      <c r="I367" s="252"/>
      <c r="J367" s="254"/>
      <c r="K367" s="182"/>
      <c r="L367" s="261"/>
      <c r="M367" s="262"/>
      <c r="N367" s="261"/>
      <c r="O367" s="256"/>
      <c r="P367" s="292"/>
      <c r="Q367" s="261"/>
      <c r="R367" s="330"/>
      <c r="S367" s="330"/>
      <c r="T367" s="330"/>
      <c r="U367" s="328"/>
      <c r="V367" s="292"/>
      <c r="W367" s="149"/>
      <c r="X367" s="166"/>
      <c r="Y367" s="175" t="str">
        <f>IF(X367=Controles!$D$5,Controles!$E$5,IF(X367=Controles!$D$6,Controles!$E$6,IF(X367=Controles!$D$7,Controles!$E$7," ")))</f>
        <v xml:space="preserve"> </v>
      </c>
      <c r="Z367" s="166"/>
      <c r="AA367" s="65" t="str">
        <f>IF(Z367=Controles!$D$8,Controles!$E$8,IF(Z367=Controles!$D$9,Controles!$E$9," "))</f>
        <v xml:space="preserve"> </v>
      </c>
      <c r="AB367" s="65" t="str">
        <f t="shared" si="182"/>
        <v/>
      </c>
      <c r="AC367" s="166"/>
      <c r="AD367" s="166"/>
      <c r="AE367" s="166"/>
      <c r="AF367" s="97" t="str">
        <f>+IF(X367=Controles!$D$5,Controles!$N$5,IF(X367=Controles!$D$6,Controles!$N$6,IF(X367=Controles!$D$7,Controles!$N$7," ")))</f>
        <v xml:space="preserve"> </v>
      </c>
      <c r="AG367" s="138" t="str">
        <f>IFERROR(IF(AND(AF366=Controles!$N$5,AF367=Controles!$N$5),(AG366-(+AG366*AB367)),IF(AND(AF366=Controles!$N$7,AF367=Controles!$N$5),(AG365-(+AG365*AB367)),IF(AF367=Controles!$N$7,AG366,""))),"")</f>
        <v/>
      </c>
      <c r="AH367" s="138" t="str">
        <f>IFERROR(IF(AND(AF366=Controles!$N$7,AF367=Controles!$N$7),(AH366-(+AH366*AB367)),IF(AND(AF366=Controles!$N$5,AF367=Controles!$N$7),(AH365-(+AH365*AB367)),IF(AF367=Controles!$N$5,AH366,""))),"")</f>
        <v/>
      </c>
      <c r="AI367" s="178" t="str">
        <f t="shared" si="200"/>
        <v/>
      </c>
      <c r="AJ367" s="178" t="str">
        <f t="shared" si="201"/>
        <v/>
      </c>
      <c r="AK367" s="179" t="str">
        <f t="shared" si="202"/>
        <v xml:space="preserve"> </v>
      </c>
      <c r="AL367" s="180" t="str">
        <f>IFERROR(VLOOKUP(AK367,'Matriz Calificación'!$C$54:$F$78,2,FALSE),"")</f>
        <v/>
      </c>
      <c r="AM367" s="181" t="str">
        <f>IFERROR(VLOOKUP(AL367,'Matriz Calificación'!$D$54:$I$78,4,FALSE)," ")</f>
        <v xml:space="preserve"> </v>
      </c>
      <c r="AN367" s="289"/>
      <c r="AO367" s="289"/>
      <c r="AP367" s="292"/>
      <c r="AQ367" s="329"/>
      <c r="AR367" s="66"/>
      <c r="AS367" s="167"/>
      <c r="AT367" s="167"/>
      <c r="AU367" s="167"/>
      <c r="AV367" s="66"/>
      <c r="AW367" s="167"/>
      <c r="AX367" s="169"/>
      <c r="AY367" s="169"/>
      <c r="AZ367" s="259"/>
      <c r="BA367" s="250"/>
      <c r="BB367" s="169"/>
      <c r="BC367" s="250"/>
    </row>
    <row r="368" spans="2:55" s="170" customFormat="1" ht="21" hidden="1" customHeight="1" x14ac:dyDescent="0.25">
      <c r="B368" s="264"/>
      <c r="C368" s="267"/>
      <c r="D368" s="258"/>
      <c r="E368" s="259"/>
      <c r="F368" s="255"/>
      <c r="G368" s="258"/>
      <c r="H368" s="250"/>
      <c r="I368" s="252"/>
      <c r="J368" s="254"/>
      <c r="K368" s="182"/>
      <c r="L368" s="261"/>
      <c r="M368" s="262"/>
      <c r="N368" s="261"/>
      <c r="O368" s="256"/>
      <c r="P368" s="292"/>
      <c r="Q368" s="261"/>
      <c r="R368" s="330"/>
      <c r="S368" s="330"/>
      <c r="T368" s="330"/>
      <c r="U368" s="328"/>
      <c r="V368" s="292"/>
      <c r="W368" s="149"/>
      <c r="X368" s="166"/>
      <c r="Y368" s="175" t="str">
        <f>IF(X368=Controles!$D$5,Controles!$E$5,IF(X368=Controles!$D$6,Controles!$E$6,IF(X368=Controles!$D$7,Controles!$E$7," ")))</f>
        <v xml:space="preserve"> </v>
      </c>
      <c r="Z368" s="166"/>
      <c r="AA368" s="65" t="str">
        <f>IF(Z368=Controles!$D$8,Controles!$E$8,IF(Z368=Controles!$D$9,Controles!$E$9," "))</f>
        <v xml:space="preserve"> </v>
      </c>
      <c r="AB368" s="65" t="str">
        <f t="shared" si="182"/>
        <v/>
      </c>
      <c r="AC368" s="166"/>
      <c r="AD368" s="166"/>
      <c r="AE368" s="166"/>
      <c r="AF368" s="97" t="str">
        <f>+IF(X368=Controles!$D$5,Controles!$N$5,IF(X368=Controles!$D$6,Controles!$N$6,IF(X368=Controles!$D$7,Controles!$N$7," ")))</f>
        <v xml:space="preserve"> </v>
      </c>
      <c r="AG368" s="138" t="str">
        <f>IFERROR(IF(AND(AF367=Controles!$N$5,AF368=Controles!$N$5),(AG367-(+AG367*AB368)),IF(AND(AF367=Controles!$N$7,AF368=Controles!$N$5),(AG366-(+AG366*AB368)),IF(AF368=Controles!$N$7,AG367,""))),"")</f>
        <v/>
      </c>
      <c r="AH368" s="138" t="str">
        <f>IFERROR(IF(AND(AF367=Controles!$N$7,AF368=Controles!$N$7),(AH367-(+AH367*AB368)),IF(AND(AF367=Controles!$N$5,AF368=Controles!$N$7),(AH366-(+AH366*AB368)),IF(AF368=Controles!$N$5,AH367,""))),"")</f>
        <v/>
      </c>
      <c r="AI368" s="178" t="str">
        <f t="shared" si="200"/>
        <v/>
      </c>
      <c r="AJ368" s="178" t="str">
        <f t="shared" si="201"/>
        <v/>
      </c>
      <c r="AK368" s="179" t="str">
        <f t="shared" si="202"/>
        <v xml:space="preserve"> </v>
      </c>
      <c r="AL368" s="180" t="str">
        <f>IFERROR(VLOOKUP(AK368,'Matriz Calificación'!$C$54:$F$78,2,FALSE),"")</f>
        <v/>
      </c>
      <c r="AM368" s="181" t="str">
        <f>IFERROR(VLOOKUP(AL368,'Matriz Calificación'!$D$54:$I$78,4,FALSE)," ")</f>
        <v xml:space="preserve"> </v>
      </c>
      <c r="AN368" s="289"/>
      <c r="AO368" s="289"/>
      <c r="AP368" s="292"/>
      <c r="AQ368" s="329"/>
      <c r="AR368" s="66"/>
      <c r="AS368" s="165"/>
      <c r="AT368" s="168"/>
      <c r="AU368" s="168"/>
      <c r="AV368" s="66"/>
      <c r="AW368" s="167"/>
      <c r="AX368" s="169"/>
      <c r="AY368" s="169"/>
      <c r="AZ368" s="259"/>
      <c r="BA368" s="250"/>
      <c r="BB368" s="169"/>
      <c r="BC368" s="250"/>
    </row>
    <row r="369" spans="2:55" s="170" customFormat="1" ht="21" hidden="1" customHeight="1" x14ac:dyDescent="0.25">
      <c r="B369" s="264"/>
      <c r="C369" s="267"/>
      <c r="D369" s="258"/>
      <c r="E369" s="259"/>
      <c r="F369" s="255"/>
      <c r="G369" s="258"/>
      <c r="H369" s="250"/>
      <c r="I369" s="252"/>
      <c r="J369" s="254"/>
      <c r="K369" s="182"/>
      <c r="L369" s="261"/>
      <c r="M369" s="262"/>
      <c r="N369" s="261"/>
      <c r="O369" s="256"/>
      <c r="P369" s="292"/>
      <c r="Q369" s="261"/>
      <c r="R369" s="330"/>
      <c r="S369" s="330"/>
      <c r="T369" s="330"/>
      <c r="U369" s="328"/>
      <c r="V369" s="292"/>
      <c r="W369" s="149"/>
      <c r="X369" s="166"/>
      <c r="Y369" s="175" t="str">
        <f>IF(X369=Controles!$D$5,Controles!$E$5,IF(X369=Controles!$D$6,Controles!$E$6,IF(X369=Controles!$D$7,Controles!$E$7," ")))</f>
        <v xml:space="preserve"> </v>
      </c>
      <c r="Z369" s="166"/>
      <c r="AA369" s="65" t="str">
        <f>IF(Z369=Controles!$D$8,Controles!$E$8,IF(Z369=Controles!$D$9,Controles!$E$9," "))</f>
        <v xml:space="preserve"> </v>
      </c>
      <c r="AB369" s="65" t="str">
        <f t="shared" si="182"/>
        <v/>
      </c>
      <c r="AC369" s="166"/>
      <c r="AD369" s="166"/>
      <c r="AE369" s="166"/>
      <c r="AF369" s="97" t="str">
        <f>+IF(X369=Controles!$D$5,Controles!$N$5,IF(X369=Controles!$D$6,Controles!$N$6,IF(X369=Controles!$D$7,Controles!$N$7," ")))</f>
        <v xml:space="preserve"> </v>
      </c>
      <c r="AG369" s="138" t="str">
        <f>IFERROR(IF(AND(AF368=Controles!$N$5,AF369=Controles!$N$5),(AG368-(+AG368*AB369)),IF(AND(AF368=Controles!$N$7,AF369=Controles!$N$5),(AG367-(+AG367*AB369)),IF(AF369=Controles!$N$7,AG368,""))),"")</f>
        <v/>
      </c>
      <c r="AH369" s="138" t="str">
        <f>IFERROR(IF(AND(AF368=Controles!$N$7,AF369=Controles!$N$7),(AH368-(+AH368*AB369)),IF(AND(AF368=Controles!$N$5,AF369=Controles!$N$7),(AH367-(+AH367*AB369)),IF(AF369=Controles!$N$5,AH368,""))),"")</f>
        <v/>
      </c>
      <c r="AI369" s="178" t="str">
        <f t="shared" si="200"/>
        <v/>
      </c>
      <c r="AJ369" s="178" t="str">
        <f t="shared" si="201"/>
        <v/>
      </c>
      <c r="AK369" s="179" t="str">
        <f t="shared" si="202"/>
        <v xml:space="preserve"> </v>
      </c>
      <c r="AL369" s="180" t="str">
        <f>IFERROR(VLOOKUP(AK369,'Matriz Calificación'!$C$54:$F$78,2,FALSE),"")</f>
        <v/>
      </c>
      <c r="AM369" s="181" t="str">
        <f>IFERROR(VLOOKUP(AL369,'Matriz Calificación'!$D$54:$I$78,4,FALSE)," ")</f>
        <v xml:space="preserve"> </v>
      </c>
      <c r="AN369" s="289"/>
      <c r="AO369" s="289"/>
      <c r="AP369" s="292"/>
      <c r="AQ369" s="329"/>
      <c r="AR369" s="66"/>
      <c r="AS369" s="165"/>
      <c r="AT369" s="168"/>
      <c r="AU369" s="168"/>
      <c r="AV369" s="66"/>
      <c r="AW369" s="167"/>
      <c r="AX369" s="169"/>
      <c r="AY369" s="169"/>
      <c r="AZ369" s="259"/>
      <c r="BA369" s="250"/>
      <c r="BB369" s="169"/>
      <c r="BC369" s="250"/>
    </row>
    <row r="370" spans="2:55" s="170" customFormat="1" ht="21" hidden="1" customHeight="1" x14ac:dyDescent="0.25">
      <c r="B370" s="265"/>
      <c r="C370" s="268"/>
      <c r="D370" s="258"/>
      <c r="E370" s="259"/>
      <c r="F370" s="255"/>
      <c r="G370" s="258"/>
      <c r="H370" s="250"/>
      <c r="I370" s="253"/>
      <c r="J370" s="254"/>
      <c r="K370" s="182"/>
      <c r="L370" s="261"/>
      <c r="M370" s="262"/>
      <c r="N370" s="261"/>
      <c r="O370" s="257"/>
      <c r="P370" s="292"/>
      <c r="Q370" s="261"/>
      <c r="R370" s="330"/>
      <c r="S370" s="330"/>
      <c r="T370" s="330"/>
      <c r="U370" s="328"/>
      <c r="V370" s="292"/>
      <c r="W370" s="149"/>
      <c r="X370" s="166"/>
      <c r="Y370" s="175" t="str">
        <f>IF(X370=Controles!$D$5,Controles!$E$5,IF(X370=Controles!$D$6,Controles!$E$6,IF(X370=Controles!$D$7,Controles!$E$7," ")))</f>
        <v xml:space="preserve"> </v>
      </c>
      <c r="Z370" s="166"/>
      <c r="AA370" s="65" t="str">
        <f>IF(Z370=Controles!$D$8,Controles!$E$8,IF(Z370=Controles!$D$9,Controles!$E$9," "))</f>
        <v xml:space="preserve"> </v>
      </c>
      <c r="AB370" s="65" t="str">
        <f t="shared" si="182"/>
        <v/>
      </c>
      <c r="AC370" s="166"/>
      <c r="AD370" s="166"/>
      <c r="AE370" s="166"/>
      <c r="AF370" s="97" t="str">
        <f>+IF(X370=Controles!$D$5,Controles!$N$5,IF(X370=Controles!$D$6,Controles!$N$6,IF(X370=Controles!$D$7,Controles!$N$7," ")))</f>
        <v xml:space="preserve"> </v>
      </c>
      <c r="AG370" s="138" t="str">
        <f>IFERROR(IF(AND(AF369=Controles!$N$5,AF370=Controles!$N$5),(AG369-(+AG369*AB370)),IF(AND(AF369=Controles!$N$7,AF370=Controles!$N$5),(AG368-(+AG368*AB370)),IF(AF370=Controles!$N$7,AG369,""))),"")</f>
        <v/>
      </c>
      <c r="AH370" s="138" t="str">
        <f>IFERROR(IF(AND(AF369=Controles!$N$7,AF370=Controles!$N$7),(AH369-(+AH369*AB370)),IF(AND(AF369=Controles!$N$5,AF370=Controles!$N$7),(AH368-(+AH368*AB370)),IF(AF370=Controles!$N$5,AH369,""))),"")</f>
        <v/>
      </c>
      <c r="AI370" s="178" t="str">
        <f t="shared" si="200"/>
        <v/>
      </c>
      <c r="AJ370" s="178" t="str">
        <f t="shared" si="201"/>
        <v/>
      </c>
      <c r="AK370" s="179" t="str">
        <f t="shared" si="202"/>
        <v xml:space="preserve"> </v>
      </c>
      <c r="AL370" s="180" t="str">
        <f>IFERROR(VLOOKUP(AK370,'Matriz Calificación'!$C$54:$F$78,2,FALSE),"")</f>
        <v/>
      </c>
      <c r="AM370" s="181" t="str">
        <f>IFERROR(VLOOKUP(AL370,'Matriz Calificación'!$D$54:$I$78,4,FALSE)," ")</f>
        <v xml:space="preserve"> </v>
      </c>
      <c r="AN370" s="290"/>
      <c r="AO370" s="290"/>
      <c r="AP370" s="292"/>
      <c r="AQ370" s="329"/>
      <c r="AR370" s="66"/>
      <c r="AS370" s="165"/>
      <c r="AT370" s="67"/>
      <c r="AU370" s="67"/>
      <c r="AV370" s="66"/>
      <c r="AW370" s="167"/>
      <c r="AX370" s="169"/>
      <c r="AY370" s="169"/>
      <c r="AZ370" s="259"/>
      <c r="BA370" s="250"/>
      <c r="BB370" s="169"/>
      <c r="BC370" s="250"/>
    </row>
    <row r="371" spans="2:55" s="170" customFormat="1" ht="21" hidden="1" customHeight="1" x14ac:dyDescent="0.25">
      <c r="B371" s="263"/>
      <c r="C371" s="266" t="str">
        <f>+IFERROR(VLOOKUP(B371,INF!$A$2:$B$90,2,FALSE)," ")</f>
        <v xml:space="preserve"> </v>
      </c>
      <c r="D371" s="258"/>
      <c r="E371" s="259"/>
      <c r="F371" s="260"/>
      <c r="G371" s="258"/>
      <c r="H371" s="250"/>
      <c r="I371" s="251"/>
      <c r="J371" s="254" t="str">
        <f t="shared" ref="J371" si="203">IF(G371&lt;&gt;"",CONCATENATE("Posibilidad de ",G371," por"," ",H371," debido a"," ",I371),"")</f>
        <v/>
      </c>
      <c r="K371" s="182"/>
      <c r="L371" s="261"/>
      <c r="M371" s="262"/>
      <c r="N371" s="261"/>
      <c r="O371" s="256"/>
      <c r="P371" s="292" t="str">
        <f>IF(O371="","",IF(O371&lt;=2,Probabilidad!$B$8,IF(O371&lt;=11.999,Probabilidad!$B$7,IF(O371&lt;=48,Probabilidad!$B$6,IF(O371&lt;=239.999,Probabilidad!$B$5,IF(O371&gt;=240,Probabilidad!$B$4,""))))))</f>
        <v/>
      </c>
      <c r="Q371" s="261"/>
      <c r="R371" s="330" t="str">
        <f>IFERROR(VLOOKUP(P371,Probabilidad!$B$4:$C$8,2,FALSE),"")</f>
        <v/>
      </c>
      <c r="S371" s="330" t="str">
        <f>IFERROR(VLOOKUP(Q371,Impacto!$B$4:$C$16,2,FALSE),"")</f>
        <v/>
      </c>
      <c r="T371" s="330" t="str">
        <f t="shared" ref="T371" si="204">IFERROR(VALUE((R371&amp;""&amp;S371))," ")</f>
        <v xml:space="preserve"> </v>
      </c>
      <c r="U371" s="328" t="str">
        <f>IFERROR(VLOOKUP(T371,'Matriz Calificación'!$C$54:$D$78,2,FALSE)," ")</f>
        <v xml:space="preserve"> </v>
      </c>
      <c r="V371" s="292" t="str">
        <f>IFERROR(VLOOKUP(T371,'Matriz Calificación'!$C$54:$F$78,3,FALSE)," ")</f>
        <v xml:space="preserve"> </v>
      </c>
      <c r="W371" s="149"/>
      <c r="X371" s="166"/>
      <c r="Y371" s="175" t="str">
        <f>IF(X371=Controles!$D$5,Controles!$E$5,IF(X371=Controles!$D$6,Controles!$E$6,IF(X371=Controles!$D$7,Controles!$E$7," ")))</f>
        <v xml:space="preserve"> </v>
      </c>
      <c r="Z371" s="166"/>
      <c r="AA371" s="65" t="str">
        <f>IF(Z371=Controles!$D$8,Controles!$E$8,IF(Z371=Controles!$D$9,Controles!$E$9," "))</f>
        <v xml:space="preserve"> </v>
      </c>
      <c r="AB371" s="65" t="str">
        <f t="shared" si="182"/>
        <v/>
      </c>
      <c r="AC371" s="166"/>
      <c r="AD371" s="166"/>
      <c r="AE371" s="166"/>
      <c r="AF371" s="97" t="str">
        <f>+IF(X371=Controles!$D$5,Controles!$N$5,IF(X371=Controles!$D$6,Controles!$N$6,IF(X371=Controles!$D$7,Controles!$N$7," ")))</f>
        <v xml:space="preserve"> </v>
      </c>
      <c r="AG371" s="138" t="str">
        <f>IFERROR(IF(AF371=Controles!$N$5,(($R$371-($R$371*AB371))),IF(AF371=Controles!$N$7,$R$371,""))," ")</f>
        <v/>
      </c>
      <c r="AH371" s="138" t="str">
        <f>IFERROR(IF(AF371=Controles!$N$7,(($S$371-($S$371*AB371))),IF(AF371=Controles!$N$5,$S$371,""))," ")</f>
        <v/>
      </c>
      <c r="AI371" s="178" t="str">
        <f>IFERROR(IF(AG371="","",IF(AG371&lt;=20,"20",IF(AG371&lt;=40,"40",IF(AG371&lt;=60,"60",IF(AG371&lt;=80,"80","100"))))),"")</f>
        <v/>
      </c>
      <c r="AJ371" s="178" t="str">
        <f>IFERROR(IF(AH371="","",IF(AH371&lt;=20,"20",IF(AH371&lt;=40,"40",IF(AH371&lt;=60,"60",IF(AH371&lt;=80,"80","100"))))),"")</f>
        <v/>
      </c>
      <c r="AK371" s="179" t="str">
        <f>IFERROR(VALUE((AI371&amp;""&amp;AJ371))," ")</f>
        <v xml:space="preserve"> </v>
      </c>
      <c r="AL371" s="180" t="str">
        <f>IFERROR(VLOOKUP(AK371,'Matriz Calificación'!$C$54:$F$78,2,FALSE),"")</f>
        <v/>
      </c>
      <c r="AM371" s="181" t="str">
        <f>IFERROR(VLOOKUP(AL371,'Matriz Calificación'!$D$54:$I$78,4,FALSE)," ")</f>
        <v xml:space="preserve"> </v>
      </c>
      <c r="AN371" s="288" t="e" cm="1" vm="1">
        <f t="array" aca="1" ref="AN371" ca="1">INDEX(AK371:AK379,COUNT(AK371:AK379))</f>
        <v>#VALUE!</v>
      </c>
      <c r="AO371" s="288" t="str">
        <f ca="1">IFERROR(VLOOKUP(AN371,'Matriz Calificación'!$C$54:$F$78,2,FALSE),"")</f>
        <v/>
      </c>
      <c r="AP371" s="292" t="str">
        <f ca="1">IFERROR(VLOOKUP(AO371,'Matriz Calificación'!$D$54:$I$78,4,FALSE)," ")</f>
        <v xml:space="preserve"> </v>
      </c>
      <c r="AQ371" s="329" t="str">
        <f ca="1">IFERROR(VLOOKUP(AO371,'Matriz Calificación'!$D$54:$I$78,5,FALSE)," ")</f>
        <v xml:space="preserve"> </v>
      </c>
      <c r="AR371" s="66"/>
      <c r="AS371" s="167"/>
      <c r="AT371" s="167"/>
      <c r="AU371" s="167"/>
      <c r="AV371" s="66"/>
      <c r="AW371" s="167"/>
      <c r="AX371" s="169"/>
      <c r="AY371" s="169"/>
      <c r="AZ371" s="259"/>
      <c r="BA371" s="250"/>
      <c r="BB371" s="169"/>
      <c r="BC371" s="250"/>
    </row>
    <row r="372" spans="2:55" s="170" customFormat="1" ht="21" hidden="1" customHeight="1" x14ac:dyDescent="0.25">
      <c r="B372" s="264"/>
      <c r="C372" s="267"/>
      <c r="D372" s="258"/>
      <c r="E372" s="259"/>
      <c r="F372" s="255"/>
      <c r="G372" s="258"/>
      <c r="H372" s="250"/>
      <c r="I372" s="252"/>
      <c r="J372" s="254"/>
      <c r="K372" s="182"/>
      <c r="L372" s="261"/>
      <c r="M372" s="262"/>
      <c r="N372" s="261"/>
      <c r="O372" s="256"/>
      <c r="P372" s="292"/>
      <c r="Q372" s="261"/>
      <c r="R372" s="330"/>
      <c r="S372" s="330"/>
      <c r="T372" s="330"/>
      <c r="U372" s="328"/>
      <c r="V372" s="292"/>
      <c r="W372" s="149"/>
      <c r="X372" s="166"/>
      <c r="Y372" s="175" t="str">
        <f>IF(X372=Controles!$D$5,Controles!$E$5,IF(X372=Controles!$D$6,Controles!$E$6,IF(X372=Controles!$D$7,Controles!$E$7," ")))</f>
        <v xml:space="preserve"> </v>
      </c>
      <c r="Z372" s="166"/>
      <c r="AA372" s="65" t="str">
        <f>IF(Z372=Controles!$D$8,Controles!$E$8,IF(Z372=Controles!$D$9,Controles!$E$9," "))</f>
        <v xml:space="preserve"> </v>
      </c>
      <c r="AB372" s="65" t="str">
        <f t="shared" si="182"/>
        <v/>
      </c>
      <c r="AC372" s="166"/>
      <c r="AD372" s="166"/>
      <c r="AE372" s="166"/>
      <c r="AF372" s="97" t="str">
        <f>+IF(X372=Controles!$D$5,Controles!$N$5,IF(X372=Controles!$D$6,Controles!$N$6,IF(X372=Controles!$D$7,Controles!$N$7," ")))</f>
        <v xml:space="preserve"> </v>
      </c>
      <c r="AG372" s="138" t="str">
        <f>IFERROR(IF(AND(AF371=Controles!$N$5,AF372=Controles!$N$5),(AG371-(+AG371*AB372)),IF(AF372=Controles!$N$5,(R371-(+R371*AB372)),IF(AF372=Controles!$N$7,AG371,""))),"")</f>
        <v/>
      </c>
      <c r="AH372" s="138" t="str">
        <f>IFERROR(IF(AND(AF371=Controles!$N$7,AF372=Controles!$N$7),(AH371-(+AH371*AB372)),IF(AF372=Controles!$N$7,($S$371-(+$S$371*AB372)),IF(AF372=Controles!$N$5,AH371,""))),"")</f>
        <v/>
      </c>
      <c r="AI372" s="178" t="str">
        <f t="shared" ref="AI372:AI379" si="205">IFERROR(IF(AG372="","",IF(AG372&lt;=20,"20",IF(AG372&lt;=40,"40",IF(AG372&lt;=60,"60",IF(AG372&lt;=80,"80","100"))))),"")</f>
        <v/>
      </c>
      <c r="AJ372" s="178" t="str">
        <f t="shared" ref="AJ372:AJ379" si="206">IFERROR(IF(AH372="","",IF(AH372&lt;=20,"20",IF(AH372&lt;=40,"40",IF(AH372&lt;=60,"60",IF(AH372&lt;=80,"80","100"))))),"")</f>
        <v/>
      </c>
      <c r="AK372" s="179" t="str">
        <f t="shared" ref="AK372:AK379" si="207">IFERROR(VALUE((AI372&amp;""&amp;AJ372))," ")</f>
        <v xml:space="preserve"> </v>
      </c>
      <c r="AL372" s="180" t="str">
        <f>IFERROR(VLOOKUP(AK372,'Matriz Calificación'!$C$54:$F$78,2,FALSE),"")</f>
        <v/>
      </c>
      <c r="AM372" s="181" t="str">
        <f>IFERROR(VLOOKUP(AL372,'Matriz Calificación'!$D$54:$I$78,4,FALSE)," ")</f>
        <v xml:space="preserve"> </v>
      </c>
      <c r="AN372" s="289"/>
      <c r="AO372" s="289"/>
      <c r="AP372" s="292"/>
      <c r="AQ372" s="329"/>
      <c r="AR372" s="66"/>
      <c r="AS372" s="167"/>
      <c r="AT372" s="167"/>
      <c r="AU372" s="167"/>
      <c r="AV372" s="66"/>
      <c r="AW372" s="167"/>
      <c r="AX372" s="169"/>
      <c r="AY372" s="169"/>
      <c r="AZ372" s="259"/>
      <c r="BA372" s="250"/>
      <c r="BB372" s="169"/>
      <c r="BC372" s="250"/>
    </row>
    <row r="373" spans="2:55" s="170" customFormat="1" ht="21" hidden="1" customHeight="1" x14ac:dyDescent="0.25">
      <c r="B373" s="264"/>
      <c r="C373" s="267"/>
      <c r="D373" s="258"/>
      <c r="E373" s="259"/>
      <c r="F373" s="255"/>
      <c r="G373" s="258"/>
      <c r="H373" s="250"/>
      <c r="I373" s="252"/>
      <c r="J373" s="254"/>
      <c r="K373" s="182"/>
      <c r="L373" s="261"/>
      <c r="M373" s="262"/>
      <c r="N373" s="261"/>
      <c r="O373" s="256"/>
      <c r="P373" s="292"/>
      <c r="Q373" s="261"/>
      <c r="R373" s="330"/>
      <c r="S373" s="330"/>
      <c r="T373" s="330"/>
      <c r="U373" s="328"/>
      <c r="V373" s="292"/>
      <c r="W373" s="149"/>
      <c r="X373" s="166"/>
      <c r="Y373" s="175" t="str">
        <f>IF(X373=Controles!$D$5,Controles!$E$5,IF(X373=Controles!$D$6,Controles!$E$6,IF(X373=Controles!$D$7,Controles!$E$7," ")))</f>
        <v xml:space="preserve"> </v>
      </c>
      <c r="Z373" s="166"/>
      <c r="AA373" s="65" t="str">
        <f>IF(Z373=Controles!$D$8,Controles!$E$8,IF(Z373=Controles!$D$9,Controles!$E$9," "))</f>
        <v xml:space="preserve"> </v>
      </c>
      <c r="AB373" s="65" t="str">
        <f t="shared" si="182"/>
        <v/>
      </c>
      <c r="AC373" s="166"/>
      <c r="AD373" s="166"/>
      <c r="AE373" s="166"/>
      <c r="AF373" s="97" t="str">
        <f>+IF(X373=Controles!$D$5,Controles!$N$5,IF(X373=Controles!$D$6,Controles!$N$6,IF(X373=Controles!$D$7,Controles!$N$7," ")))</f>
        <v xml:space="preserve"> </v>
      </c>
      <c r="AG373" s="138" t="str">
        <f>IFERROR(IF(AND(AF372=Controles!$N$5,AF373=Controles!$N$5),(AG372-(+AG372*AB373)),IF(AND(AF372=Controles!$N$7,AF373=Controles!$N$5),(AG371-(+AG371*AB373)),IF(AF373=Controles!$N$7,AG372,""))),"")</f>
        <v/>
      </c>
      <c r="AH373" s="138" t="str">
        <f>IFERROR(IF(AND(AF372=Controles!$N$7,AF373=Controles!$N$7),(AH372-(+AH372*AB373)),IF(AND(AF372=Controles!$N$5,AF373=Controles!$N$7),(AH371-(+AH371*AB373)),IF(AF373=Controles!$N$5,AH372,""))),"")</f>
        <v/>
      </c>
      <c r="AI373" s="178" t="str">
        <f t="shared" si="205"/>
        <v/>
      </c>
      <c r="AJ373" s="178" t="str">
        <f t="shared" si="206"/>
        <v/>
      </c>
      <c r="AK373" s="179" t="str">
        <f t="shared" si="207"/>
        <v xml:space="preserve"> </v>
      </c>
      <c r="AL373" s="180" t="str">
        <f>IFERROR(VLOOKUP(AK373,'Matriz Calificación'!$C$54:$F$78,2,FALSE),"")</f>
        <v/>
      </c>
      <c r="AM373" s="181" t="str">
        <f>IFERROR(VLOOKUP(AL373,'Matriz Calificación'!$D$54:$I$78,4,FALSE)," ")</f>
        <v xml:space="preserve"> </v>
      </c>
      <c r="AN373" s="289"/>
      <c r="AO373" s="289"/>
      <c r="AP373" s="292"/>
      <c r="AQ373" s="329"/>
      <c r="AR373" s="66"/>
      <c r="AS373" s="167"/>
      <c r="AT373" s="167"/>
      <c r="AU373" s="167"/>
      <c r="AV373" s="66"/>
      <c r="AW373" s="167"/>
      <c r="AX373" s="169"/>
      <c r="AY373" s="169"/>
      <c r="AZ373" s="259"/>
      <c r="BA373" s="250"/>
      <c r="BB373" s="169"/>
      <c r="BC373" s="250"/>
    </row>
    <row r="374" spans="2:55" s="170" customFormat="1" ht="21" hidden="1" customHeight="1" x14ac:dyDescent="0.25">
      <c r="B374" s="264"/>
      <c r="C374" s="267"/>
      <c r="D374" s="258"/>
      <c r="E374" s="259"/>
      <c r="F374" s="255"/>
      <c r="G374" s="258"/>
      <c r="H374" s="250"/>
      <c r="I374" s="252"/>
      <c r="J374" s="254"/>
      <c r="K374" s="182"/>
      <c r="L374" s="261"/>
      <c r="M374" s="262"/>
      <c r="N374" s="261"/>
      <c r="O374" s="256"/>
      <c r="P374" s="292"/>
      <c r="Q374" s="261"/>
      <c r="R374" s="330"/>
      <c r="S374" s="330"/>
      <c r="T374" s="330"/>
      <c r="U374" s="328"/>
      <c r="V374" s="292"/>
      <c r="W374" s="149"/>
      <c r="X374" s="166"/>
      <c r="Y374" s="175" t="str">
        <f>IF(X374=Controles!$D$5,Controles!$E$5,IF(X374=Controles!$D$6,Controles!$E$6,IF(X374=Controles!$D$7,Controles!$E$7," ")))</f>
        <v xml:space="preserve"> </v>
      </c>
      <c r="Z374" s="166"/>
      <c r="AA374" s="65" t="str">
        <f>IF(Z374=Controles!$D$8,Controles!$E$8,IF(Z374=Controles!$D$9,Controles!$E$9," "))</f>
        <v xml:space="preserve"> </v>
      </c>
      <c r="AB374" s="65" t="str">
        <f t="shared" si="182"/>
        <v/>
      </c>
      <c r="AC374" s="166"/>
      <c r="AD374" s="166"/>
      <c r="AE374" s="166"/>
      <c r="AF374" s="97" t="str">
        <f>+IF(X374=Controles!$D$5,Controles!$N$5,IF(X374=Controles!$D$6,Controles!$N$6,IF(X374=Controles!$D$7,Controles!$N$7," ")))</f>
        <v xml:space="preserve"> </v>
      </c>
      <c r="AG374" s="138" t="str">
        <f>IFERROR(IF(AND(AF373=Controles!$N$5,AF374=Controles!$N$5),(AG373-(+AG373*AB374)),IF(AND(AF373=Controles!$N$7,AF374=Controles!$N$5),(AG372-(+AG372*AB374)),IF(AF374=Controles!$N$7,AG373,""))),"")</f>
        <v/>
      </c>
      <c r="AH374" s="138" t="str">
        <f>IFERROR(IF(AND(AF373=Controles!$N$7,AF374=Controles!$N$7),(AH373-(+AH373*AB374)),IF(AND(AF373=Controles!$N$5,AF374=Controles!$N$7),(AH372-(+AH372*AB374)),IF(AF374=Controles!$N$5,AH373,""))),"")</f>
        <v/>
      </c>
      <c r="AI374" s="178" t="str">
        <f t="shared" si="205"/>
        <v/>
      </c>
      <c r="AJ374" s="178" t="str">
        <f t="shared" si="206"/>
        <v/>
      </c>
      <c r="AK374" s="179" t="str">
        <f t="shared" si="207"/>
        <v xml:space="preserve"> </v>
      </c>
      <c r="AL374" s="180" t="str">
        <f>IFERROR(VLOOKUP(AK374,'Matriz Calificación'!$C$54:$F$78,2,FALSE),"")</f>
        <v/>
      </c>
      <c r="AM374" s="181" t="str">
        <f>IFERROR(VLOOKUP(AL374,'Matriz Calificación'!$D$54:$I$78,4,FALSE)," ")</f>
        <v xml:space="preserve"> </v>
      </c>
      <c r="AN374" s="289"/>
      <c r="AO374" s="289"/>
      <c r="AP374" s="292"/>
      <c r="AQ374" s="329"/>
      <c r="AR374" s="66"/>
      <c r="AS374" s="167"/>
      <c r="AT374" s="167"/>
      <c r="AU374" s="167"/>
      <c r="AV374" s="66"/>
      <c r="AW374" s="167"/>
      <c r="AX374" s="169"/>
      <c r="AY374" s="169"/>
      <c r="AZ374" s="259"/>
      <c r="BA374" s="250"/>
      <c r="BB374" s="169"/>
      <c r="BC374" s="250"/>
    </row>
    <row r="375" spans="2:55" s="170" customFormat="1" ht="21" hidden="1" customHeight="1" x14ac:dyDescent="0.25">
      <c r="B375" s="264"/>
      <c r="C375" s="267"/>
      <c r="D375" s="258"/>
      <c r="E375" s="259"/>
      <c r="F375" s="255"/>
      <c r="G375" s="258"/>
      <c r="H375" s="250"/>
      <c r="I375" s="252"/>
      <c r="J375" s="254"/>
      <c r="K375" s="182"/>
      <c r="L375" s="261"/>
      <c r="M375" s="262"/>
      <c r="N375" s="261"/>
      <c r="O375" s="256"/>
      <c r="P375" s="292"/>
      <c r="Q375" s="261"/>
      <c r="R375" s="330"/>
      <c r="S375" s="330"/>
      <c r="T375" s="330"/>
      <c r="U375" s="328"/>
      <c r="V375" s="292"/>
      <c r="W375" s="149"/>
      <c r="X375" s="166"/>
      <c r="Y375" s="175" t="str">
        <f>IF(X375=Controles!$D$5,Controles!$E$5,IF(X375=Controles!$D$6,Controles!$E$6,IF(X375=Controles!$D$7,Controles!$E$7," ")))</f>
        <v xml:space="preserve"> </v>
      </c>
      <c r="Z375" s="166"/>
      <c r="AA375" s="65" t="str">
        <f>IF(Z375=Controles!$D$8,Controles!$E$8,IF(Z375=Controles!$D$9,Controles!$E$9," "))</f>
        <v xml:space="preserve"> </v>
      </c>
      <c r="AB375" s="65" t="str">
        <f t="shared" si="182"/>
        <v/>
      </c>
      <c r="AC375" s="166"/>
      <c r="AD375" s="166"/>
      <c r="AE375" s="166"/>
      <c r="AF375" s="97" t="str">
        <f>+IF(X375=Controles!$D$5,Controles!$N$5,IF(X375=Controles!$D$6,Controles!$N$6,IF(X375=Controles!$D$7,Controles!$N$7," ")))</f>
        <v xml:space="preserve"> </v>
      </c>
      <c r="AG375" s="138" t="str">
        <f>IFERROR(IF(AND(AF374=Controles!$N$5,AF375=Controles!$N$5),(AG374-(+AG374*AB375)),IF(AND(AF374=Controles!$N$7,AF375=Controles!$N$5),(AG373-(+AG373*AB375)),IF(AF375=Controles!$N$7,AG374,""))),"")</f>
        <v/>
      </c>
      <c r="AH375" s="138" t="str">
        <f>IFERROR(IF(AND(AF374=Controles!$N$7,AF375=Controles!$N$7),(AH374-(+AH374*AB375)),IF(AND(AF374=Controles!$N$5,AF375=Controles!$N$7),(AH373-(+AH373*AB375)),IF(AF375=Controles!$N$5,AH374,""))),"")</f>
        <v/>
      </c>
      <c r="AI375" s="178" t="str">
        <f t="shared" si="205"/>
        <v/>
      </c>
      <c r="AJ375" s="178" t="str">
        <f t="shared" si="206"/>
        <v/>
      </c>
      <c r="AK375" s="179" t="str">
        <f t="shared" si="207"/>
        <v xml:space="preserve"> </v>
      </c>
      <c r="AL375" s="180" t="str">
        <f>IFERROR(VLOOKUP(AK375,'Matriz Calificación'!$C$54:$F$78,2,FALSE),"")</f>
        <v/>
      </c>
      <c r="AM375" s="181" t="str">
        <f>IFERROR(VLOOKUP(AL375,'Matriz Calificación'!$D$54:$I$78,4,FALSE)," ")</f>
        <v xml:space="preserve"> </v>
      </c>
      <c r="AN375" s="289"/>
      <c r="AO375" s="289"/>
      <c r="AP375" s="292"/>
      <c r="AQ375" s="329"/>
      <c r="AR375" s="66"/>
      <c r="AS375" s="167"/>
      <c r="AT375" s="167"/>
      <c r="AU375" s="167"/>
      <c r="AV375" s="66"/>
      <c r="AW375" s="167"/>
      <c r="AX375" s="169"/>
      <c r="AY375" s="169"/>
      <c r="AZ375" s="259"/>
      <c r="BA375" s="250"/>
      <c r="BB375" s="169"/>
      <c r="BC375" s="250"/>
    </row>
    <row r="376" spans="2:55" s="170" customFormat="1" ht="21" hidden="1" customHeight="1" x14ac:dyDescent="0.25">
      <c r="B376" s="264"/>
      <c r="C376" s="267"/>
      <c r="D376" s="258"/>
      <c r="E376" s="259"/>
      <c r="F376" s="255"/>
      <c r="G376" s="258"/>
      <c r="H376" s="250"/>
      <c r="I376" s="252"/>
      <c r="J376" s="254"/>
      <c r="K376" s="182"/>
      <c r="L376" s="261"/>
      <c r="M376" s="262"/>
      <c r="N376" s="261"/>
      <c r="O376" s="256"/>
      <c r="P376" s="292"/>
      <c r="Q376" s="261"/>
      <c r="R376" s="330"/>
      <c r="S376" s="330"/>
      <c r="T376" s="330"/>
      <c r="U376" s="328"/>
      <c r="V376" s="292"/>
      <c r="W376" s="149"/>
      <c r="X376" s="166"/>
      <c r="Y376" s="175" t="str">
        <f>IF(X376=Controles!$D$5,Controles!$E$5,IF(X376=Controles!$D$6,Controles!$E$6,IF(X376=Controles!$D$7,Controles!$E$7," ")))</f>
        <v xml:space="preserve"> </v>
      </c>
      <c r="Z376" s="166"/>
      <c r="AA376" s="65" t="str">
        <f>IF(Z376=Controles!$D$8,Controles!$E$8,IF(Z376=Controles!$D$9,Controles!$E$9," "))</f>
        <v xml:space="preserve"> </v>
      </c>
      <c r="AB376" s="65" t="str">
        <f t="shared" si="182"/>
        <v/>
      </c>
      <c r="AC376" s="166"/>
      <c r="AD376" s="166"/>
      <c r="AE376" s="166"/>
      <c r="AF376" s="97" t="str">
        <f>+IF(X376=Controles!$D$5,Controles!$N$5,IF(X376=Controles!$D$6,Controles!$N$6,IF(X376=Controles!$D$7,Controles!$N$7," ")))</f>
        <v xml:space="preserve"> </v>
      </c>
      <c r="AG376" s="138" t="str">
        <f>IFERROR(IF(AND(AF375=Controles!$N$5,AF376=Controles!$N$5),(AG375-(+AG375*AB376)),IF(AND(AF375=Controles!$N$7,AF376=Controles!$N$5),(AG374-(+AG374*AB376)),IF(AF376=Controles!$N$7,AG375,""))),"")</f>
        <v/>
      </c>
      <c r="AH376" s="138" t="str">
        <f>IFERROR(IF(AND(AF375=Controles!$N$7,AF376=Controles!$N$7),(AH375-(+AH375*AB376)),IF(AND(AF375=Controles!$N$5,AF376=Controles!$N$7),(AH374-(+AH374*AB376)),IF(AF376=Controles!$N$5,AH375,""))),"")</f>
        <v/>
      </c>
      <c r="AI376" s="178" t="str">
        <f t="shared" si="205"/>
        <v/>
      </c>
      <c r="AJ376" s="178" t="str">
        <f t="shared" si="206"/>
        <v/>
      </c>
      <c r="AK376" s="179" t="str">
        <f t="shared" si="207"/>
        <v xml:space="preserve"> </v>
      </c>
      <c r="AL376" s="180" t="str">
        <f>IFERROR(VLOOKUP(AK376,'Matriz Calificación'!$C$54:$F$78,2,FALSE),"")</f>
        <v/>
      </c>
      <c r="AM376" s="181" t="str">
        <f>IFERROR(VLOOKUP(AL376,'Matriz Calificación'!$D$54:$I$78,4,FALSE)," ")</f>
        <v xml:space="preserve"> </v>
      </c>
      <c r="AN376" s="289"/>
      <c r="AO376" s="289"/>
      <c r="AP376" s="292"/>
      <c r="AQ376" s="329"/>
      <c r="AR376" s="66"/>
      <c r="AS376" s="167"/>
      <c r="AT376" s="167"/>
      <c r="AU376" s="167"/>
      <c r="AV376" s="66"/>
      <c r="AW376" s="167"/>
      <c r="AX376" s="169"/>
      <c r="AY376" s="169"/>
      <c r="AZ376" s="259"/>
      <c r="BA376" s="250"/>
      <c r="BB376" s="169"/>
      <c r="BC376" s="250"/>
    </row>
    <row r="377" spans="2:55" s="170" customFormat="1" ht="21" hidden="1" customHeight="1" x14ac:dyDescent="0.25">
      <c r="B377" s="264"/>
      <c r="C377" s="267"/>
      <c r="D377" s="258"/>
      <c r="E377" s="259"/>
      <c r="F377" s="255"/>
      <c r="G377" s="258"/>
      <c r="H377" s="250"/>
      <c r="I377" s="252"/>
      <c r="J377" s="254"/>
      <c r="K377" s="182"/>
      <c r="L377" s="261"/>
      <c r="M377" s="262"/>
      <c r="N377" s="261"/>
      <c r="O377" s="256"/>
      <c r="P377" s="292"/>
      <c r="Q377" s="261"/>
      <c r="R377" s="330"/>
      <c r="S377" s="330"/>
      <c r="T377" s="330"/>
      <c r="U377" s="328"/>
      <c r="V377" s="292"/>
      <c r="W377" s="149"/>
      <c r="X377" s="166"/>
      <c r="Y377" s="175" t="str">
        <f>IF(X377=Controles!$D$5,Controles!$E$5,IF(X377=Controles!$D$6,Controles!$E$6,IF(X377=Controles!$D$7,Controles!$E$7," ")))</f>
        <v xml:space="preserve"> </v>
      </c>
      <c r="Z377" s="166"/>
      <c r="AA377" s="65" t="str">
        <f>IF(Z377=Controles!$D$8,Controles!$E$8,IF(Z377=Controles!$D$9,Controles!$E$9," "))</f>
        <v xml:space="preserve"> </v>
      </c>
      <c r="AB377" s="65" t="str">
        <f t="shared" si="182"/>
        <v/>
      </c>
      <c r="AC377" s="166"/>
      <c r="AD377" s="166"/>
      <c r="AE377" s="166"/>
      <c r="AF377" s="97" t="str">
        <f>+IF(X377=Controles!$D$5,Controles!$N$5,IF(X377=Controles!$D$6,Controles!$N$6,IF(X377=Controles!$D$7,Controles!$N$7," ")))</f>
        <v xml:space="preserve"> </v>
      </c>
      <c r="AG377" s="138" t="str">
        <f>IFERROR(IF(AND(AF376=Controles!$N$5,AF377=Controles!$N$5),(AG376-(+AG376*AB377)),IF(AND(AF376=Controles!$N$7,AF377=Controles!$N$5),(AG375-(+AG375*AB377)),IF(AF377=Controles!$N$7,AG376,""))),"")</f>
        <v/>
      </c>
      <c r="AH377" s="138" t="str">
        <f>IFERROR(IF(AND(AF376=Controles!$N$7,AF377=Controles!$N$7),(AH376-(+AH376*AB377)),IF(AND(AF376=Controles!$N$5,AF377=Controles!$N$7),(AH375-(+AH375*AB377)),IF(AF377=Controles!$N$5,AH376,""))),"")</f>
        <v/>
      </c>
      <c r="AI377" s="178" t="str">
        <f t="shared" si="205"/>
        <v/>
      </c>
      <c r="AJ377" s="178" t="str">
        <f t="shared" si="206"/>
        <v/>
      </c>
      <c r="AK377" s="179" t="str">
        <f t="shared" si="207"/>
        <v xml:space="preserve"> </v>
      </c>
      <c r="AL377" s="180" t="str">
        <f>IFERROR(VLOOKUP(AK377,'Matriz Calificación'!$C$54:$F$78,2,FALSE),"")</f>
        <v/>
      </c>
      <c r="AM377" s="181" t="str">
        <f>IFERROR(VLOOKUP(AL377,'Matriz Calificación'!$D$54:$I$78,4,FALSE)," ")</f>
        <v xml:space="preserve"> </v>
      </c>
      <c r="AN377" s="289"/>
      <c r="AO377" s="289"/>
      <c r="AP377" s="292"/>
      <c r="AQ377" s="329"/>
      <c r="AR377" s="66"/>
      <c r="AS377" s="165"/>
      <c r="AT377" s="168"/>
      <c r="AU377" s="168"/>
      <c r="AV377" s="66"/>
      <c r="AW377" s="167"/>
      <c r="AX377" s="169"/>
      <c r="AY377" s="169"/>
      <c r="AZ377" s="259"/>
      <c r="BA377" s="250"/>
      <c r="BB377" s="169"/>
      <c r="BC377" s="250"/>
    </row>
    <row r="378" spans="2:55" s="170" customFormat="1" ht="21" hidden="1" customHeight="1" x14ac:dyDescent="0.25">
      <c r="B378" s="264"/>
      <c r="C378" s="267"/>
      <c r="D378" s="258"/>
      <c r="E378" s="259"/>
      <c r="F378" s="255"/>
      <c r="G378" s="258"/>
      <c r="H378" s="250"/>
      <c r="I378" s="252"/>
      <c r="J378" s="254"/>
      <c r="K378" s="182"/>
      <c r="L378" s="261"/>
      <c r="M378" s="262"/>
      <c r="N378" s="261"/>
      <c r="O378" s="256"/>
      <c r="P378" s="292"/>
      <c r="Q378" s="261"/>
      <c r="R378" s="330"/>
      <c r="S378" s="330"/>
      <c r="T378" s="330"/>
      <c r="U378" s="328"/>
      <c r="V378" s="292"/>
      <c r="W378" s="149"/>
      <c r="X378" s="166"/>
      <c r="Y378" s="175" t="str">
        <f>IF(X378=Controles!$D$5,Controles!$E$5,IF(X378=Controles!$D$6,Controles!$E$6,IF(X378=Controles!$D$7,Controles!$E$7," ")))</f>
        <v xml:space="preserve"> </v>
      </c>
      <c r="Z378" s="166"/>
      <c r="AA378" s="65" t="str">
        <f>IF(Z378=Controles!$D$8,Controles!$E$8,IF(Z378=Controles!$D$9,Controles!$E$9," "))</f>
        <v xml:space="preserve"> </v>
      </c>
      <c r="AB378" s="65" t="str">
        <f t="shared" si="182"/>
        <v/>
      </c>
      <c r="AC378" s="166"/>
      <c r="AD378" s="166"/>
      <c r="AE378" s="166"/>
      <c r="AF378" s="97" t="str">
        <f>+IF(X378=Controles!$D$5,Controles!$N$5,IF(X378=Controles!$D$6,Controles!$N$6,IF(X378=Controles!$D$7,Controles!$N$7," ")))</f>
        <v xml:space="preserve"> </v>
      </c>
      <c r="AG378" s="138" t="str">
        <f>IFERROR(IF(AND(AF377=Controles!$N$5,AF378=Controles!$N$5),(AG377-(+AG377*AB378)),IF(AND(AF377=Controles!$N$7,AF378=Controles!$N$5),(AG376-(+AG376*AB378)),IF(AF378=Controles!$N$7,AG377,""))),"")</f>
        <v/>
      </c>
      <c r="AH378" s="138" t="str">
        <f>IFERROR(IF(AND(AF377=Controles!$N$7,AF378=Controles!$N$7),(AH377-(+AH377*AB378)),IF(AND(AF377=Controles!$N$5,AF378=Controles!$N$7),(AH376-(+AH376*AB378)),IF(AF378=Controles!$N$5,AH377,""))),"")</f>
        <v/>
      </c>
      <c r="AI378" s="178" t="str">
        <f t="shared" si="205"/>
        <v/>
      </c>
      <c r="AJ378" s="178" t="str">
        <f t="shared" si="206"/>
        <v/>
      </c>
      <c r="AK378" s="179" t="str">
        <f t="shared" si="207"/>
        <v xml:space="preserve"> </v>
      </c>
      <c r="AL378" s="180" t="str">
        <f>IFERROR(VLOOKUP(AK378,'Matriz Calificación'!$C$54:$F$78,2,FALSE),"")</f>
        <v/>
      </c>
      <c r="AM378" s="181" t="str">
        <f>IFERROR(VLOOKUP(AL378,'Matriz Calificación'!$D$54:$I$78,4,FALSE)," ")</f>
        <v xml:space="preserve"> </v>
      </c>
      <c r="AN378" s="289"/>
      <c r="AO378" s="289"/>
      <c r="AP378" s="292"/>
      <c r="AQ378" s="329"/>
      <c r="AR378" s="66"/>
      <c r="AS378" s="165"/>
      <c r="AT378" s="168"/>
      <c r="AU378" s="168"/>
      <c r="AV378" s="66"/>
      <c r="AW378" s="167"/>
      <c r="AX378" s="169"/>
      <c r="AY378" s="169"/>
      <c r="AZ378" s="259"/>
      <c r="BA378" s="250"/>
      <c r="BB378" s="169"/>
      <c r="BC378" s="250"/>
    </row>
    <row r="379" spans="2:55" s="170" customFormat="1" ht="21" hidden="1" customHeight="1" x14ac:dyDescent="0.25">
      <c r="B379" s="265"/>
      <c r="C379" s="268"/>
      <c r="D379" s="258"/>
      <c r="E379" s="259"/>
      <c r="F379" s="255"/>
      <c r="G379" s="258"/>
      <c r="H379" s="250"/>
      <c r="I379" s="253"/>
      <c r="J379" s="254"/>
      <c r="K379" s="182"/>
      <c r="L379" s="261"/>
      <c r="M379" s="262"/>
      <c r="N379" s="261"/>
      <c r="O379" s="257"/>
      <c r="P379" s="292"/>
      <c r="Q379" s="261"/>
      <c r="R379" s="330"/>
      <c r="S379" s="330"/>
      <c r="T379" s="330"/>
      <c r="U379" s="328"/>
      <c r="V379" s="292"/>
      <c r="W379" s="149"/>
      <c r="X379" s="166"/>
      <c r="Y379" s="175" t="str">
        <f>IF(X379=Controles!$D$5,Controles!$E$5,IF(X379=Controles!$D$6,Controles!$E$6,IF(X379=Controles!$D$7,Controles!$E$7," ")))</f>
        <v xml:space="preserve"> </v>
      </c>
      <c r="Z379" s="166"/>
      <c r="AA379" s="65" t="str">
        <f>IF(Z379=Controles!$D$8,Controles!$E$8,IF(Z379=Controles!$D$9,Controles!$E$9," "))</f>
        <v xml:space="preserve"> </v>
      </c>
      <c r="AB379" s="65" t="str">
        <f t="shared" si="182"/>
        <v/>
      </c>
      <c r="AC379" s="166"/>
      <c r="AD379" s="166"/>
      <c r="AE379" s="166"/>
      <c r="AF379" s="97" t="str">
        <f>+IF(X379=Controles!$D$5,Controles!$N$5,IF(X379=Controles!$D$6,Controles!$N$6,IF(X379=Controles!$D$7,Controles!$N$7," ")))</f>
        <v xml:space="preserve"> </v>
      </c>
      <c r="AG379" s="138" t="str">
        <f>IFERROR(IF(AND(AF378=Controles!$N$5,AF379=Controles!$N$5),(AG378-(+AG378*AB379)),IF(AND(AF378=Controles!$N$7,AF379=Controles!$N$5),(AG377-(+AG377*AB379)),IF(AF379=Controles!$N$7,AG378,""))),"")</f>
        <v/>
      </c>
      <c r="AH379" s="138" t="str">
        <f>IFERROR(IF(AND(AF378=Controles!$N$7,AF379=Controles!$N$7),(AH378-(+AH378*AB379)),IF(AND(AF378=Controles!$N$5,AF379=Controles!$N$7),(AH377-(+AH377*AB379)),IF(AF379=Controles!$N$5,AH378,""))),"")</f>
        <v/>
      </c>
      <c r="AI379" s="178" t="str">
        <f t="shared" si="205"/>
        <v/>
      </c>
      <c r="AJ379" s="178" t="str">
        <f t="shared" si="206"/>
        <v/>
      </c>
      <c r="AK379" s="179" t="str">
        <f t="shared" si="207"/>
        <v xml:space="preserve"> </v>
      </c>
      <c r="AL379" s="180" t="str">
        <f>IFERROR(VLOOKUP(AK379,'Matriz Calificación'!$C$54:$F$78,2,FALSE),"")</f>
        <v/>
      </c>
      <c r="AM379" s="181" t="str">
        <f>IFERROR(VLOOKUP(AL379,'Matriz Calificación'!$D$54:$I$78,4,FALSE)," ")</f>
        <v xml:space="preserve"> </v>
      </c>
      <c r="AN379" s="290"/>
      <c r="AO379" s="290"/>
      <c r="AP379" s="292"/>
      <c r="AQ379" s="329"/>
      <c r="AR379" s="66"/>
      <c r="AS379" s="165"/>
      <c r="AT379" s="67"/>
      <c r="AU379" s="67"/>
      <c r="AV379" s="66"/>
      <c r="AW379" s="167"/>
      <c r="AX379" s="169"/>
      <c r="AY379" s="169"/>
      <c r="AZ379" s="259"/>
      <c r="BA379" s="250"/>
      <c r="BB379" s="169"/>
      <c r="BC379" s="250"/>
    </row>
    <row r="380" spans="2:55" s="170" customFormat="1" ht="21" hidden="1" customHeight="1" x14ac:dyDescent="0.25">
      <c r="B380" s="263"/>
      <c r="C380" s="266" t="str">
        <f>+IFERROR(VLOOKUP(B380,INF!$A$2:$B$90,2,FALSE)," ")</f>
        <v xml:space="preserve"> </v>
      </c>
      <c r="D380" s="258"/>
      <c r="E380" s="259"/>
      <c r="F380" s="260"/>
      <c r="G380" s="258"/>
      <c r="H380" s="250"/>
      <c r="I380" s="251"/>
      <c r="J380" s="254" t="str">
        <f t="shared" ref="J380" si="208">IF(G380&lt;&gt;"",CONCATENATE("Posibilidad de ",G380," por"," ",H380," debido a"," ",I380),"")</f>
        <v/>
      </c>
      <c r="K380" s="182"/>
      <c r="L380" s="261"/>
      <c r="M380" s="262"/>
      <c r="N380" s="261"/>
      <c r="O380" s="256"/>
      <c r="P380" s="292" t="str">
        <f>IF(O380="","",IF(O380&lt;=2,Probabilidad!$B$8,IF(O380&lt;=11.999,Probabilidad!$B$7,IF(O380&lt;=48,Probabilidad!$B$6,IF(O380&lt;=239.999,Probabilidad!$B$5,IF(O380&gt;=240,Probabilidad!$B$4,""))))))</f>
        <v/>
      </c>
      <c r="Q380" s="261"/>
      <c r="R380" s="330" t="str">
        <f>IFERROR(VLOOKUP(P380,Probabilidad!$B$4:$C$8,2,FALSE),"")</f>
        <v/>
      </c>
      <c r="S380" s="330" t="str">
        <f>IFERROR(VLOOKUP(Q380,Impacto!$B$4:$C$16,2,FALSE),"")</f>
        <v/>
      </c>
      <c r="T380" s="330" t="str">
        <f t="shared" ref="T380" si="209">IFERROR(VALUE((R380&amp;""&amp;S380))," ")</f>
        <v xml:space="preserve"> </v>
      </c>
      <c r="U380" s="328" t="str">
        <f>IFERROR(VLOOKUP(T380,'Matriz Calificación'!$C$54:$D$78,2,FALSE)," ")</f>
        <v xml:space="preserve"> </v>
      </c>
      <c r="V380" s="292" t="str">
        <f>IFERROR(VLOOKUP(T380,'Matriz Calificación'!$C$54:$F$78,3,FALSE)," ")</f>
        <v xml:space="preserve"> </v>
      </c>
      <c r="W380" s="149"/>
      <c r="X380" s="166"/>
      <c r="Y380" s="175" t="str">
        <f>IF(X380=Controles!$D$5,Controles!$E$5,IF(X380=Controles!$D$6,Controles!$E$6,IF(X380=Controles!$D$7,Controles!$E$7," ")))</f>
        <v xml:space="preserve"> </v>
      </c>
      <c r="Z380" s="166"/>
      <c r="AA380" s="65" t="str">
        <f>IF(Z380=Controles!$D$8,Controles!$E$8,IF(Z380=Controles!$D$9,Controles!$E$9," "))</f>
        <v xml:space="preserve"> </v>
      </c>
      <c r="AB380" s="65" t="str">
        <f t="shared" si="182"/>
        <v/>
      </c>
      <c r="AC380" s="166"/>
      <c r="AD380" s="166"/>
      <c r="AE380" s="166"/>
      <c r="AF380" s="97" t="str">
        <f>+IF(X380=Controles!$D$5,Controles!$N$5,IF(X380=Controles!$D$6,Controles!$N$6,IF(X380=Controles!$D$7,Controles!$N$7," ")))</f>
        <v xml:space="preserve"> </v>
      </c>
      <c r="AG380" s="138" t="str">
        <f>IFERROR(IF(AF380=Controles!$N$5,(($R$380-($R$380*AB380))),IF(AF380=Controles!$N$7,$R$380,""))," ")</f>
        <v/>
      </c>
      <c r="AH380" s="138" t="str">
        <f>IFERROR(IF(AF380=Controles!$N$7,(($S$380-($S$380*AB380))),IF(AF380=Controles!$N$5,$S$380,""))," ")</f>
        <v/>
      </c>
      <c r="AI380" s="178" t="str">
        <f>IFERROR(IF(AG380="","",IF(AG380&lt;=20,"20",IF(AG380&lt;=40,"40",IF(AG380&lt;=60,"60",IF(AG380&lt;=80,"80","100"))))),"")</f>
        <v/>
      </c>
      <c r="AJ380" s="178" t="str">
        <f>IFERROR(IF(AH380="","",IF(AH380&lt;=20,"20",IF(AH380&lt;=40,"40",IF(AH380&lt;=60,"60",IF(AH380&lt;=80,"80","100"))))),"")</f>
        <v/>
      </c>
      <c r="AK380" s="179" t="str">
        <f>IFERROR(VALUE((AI380&amp;""&amp;AJ380))," ")</f>
        <v xml:space="preserve"> </v>
      </c>
      <c r="AL380" s="180" t="str">
        <f>IFERROR(VLOOKUP(AK380,'Matriz Calificación'!$C$54:$F$78,2,FALSE),"")</f>
        <v/>
      </c>
      <c r="AM380" s="181" t="str">
        <f>IFERROR(VLOOKUP(AL380,'Matriz Calificación'!$D$54:$I$78,4,FALSE)," ")</f>
        <v xml:space="preserve"> </v>
      </c>
      <c r="AN380" s="288" t="e" cm="1" vm="1">
        <f t="array" aca="1" ref="AN380" ca="1">INDEX(AK380:AK388,COUNT(AK380:AK388))</f>
        <v>#VALUE!</v>
      </c>
      <c r="AO380" s="288" t="str">
        <f ca="1">IFERROR(VLOOKUP(AN380,'Matriz Calificación'!$C$54:$F$78,2,FALSE),"")</f>
        <v/>
      </c>
      <c r="AP380" s="292" t="str">
        <f ca="1">IFERROR(VLOOKUP(AO380,'Matriz Calificación'!$D$54:$I$78,4,FALSE)," ")</f>
        <v xml:space="preserve"> </v>
      </c>
      <c r="AQ380" s="329" t="str">
        <f ca="1">IFERROR(VLOOKUP(AO380,'Matriz Calificación'!$D$54:$I$78,5,FALSE)," ")</f>
        <v xml:space="preserve"> </v>
      </c>
      <c r="AR380" s="66"/>
      <c r="AS380" s="167"/>
      <c r="AT380" s="167"/>
      <c r="AU380" s="167"/>
      <c r="AV380" s="66"/>
      <c r="AW380" s="167"/>
      <c r="AX380" s="169"/>
      <c r="AY380" s="169"/>
      <c r="AZ380" s="259"/>
      <c r="BA380" s="250"/>
      <c r="BB380" s="169"/>
      <c r="BC380" s="250"/>
    </row>
    <row r="381" spans="2:55" s="170" customFormat="1" ht="21" hidden="1" customHeight="1" x14ac:dyDescent="0.25">
      <c r="B381" s="264"/>
      <c r="C381" s="267"/>
      <c r="D381" s="258"/>
      <c r="E381" s="259"/>
      <c r="F381" s="255"/>
      <c r="G381" s="258"/>
      <c r="H381" s="250"/>
      <c r="I381" s="252"/>
      <c r="J381" s="254"/>
      <c r="K381" s="182"/>
      <c r="L381" s="261"/>
      <c r="M381" s="262"/>
      <c r="N381" s="261"/>
      <c r="O381" s="256"/>
      <c r="P381" s="292"/>
      <c r="Q381" s="261"/>
      <c r="R381" s="330"/>
      <c r="S381" s="330"/>
      <c r="T381" s="330"/>
      <c r="U381" s="328"/>
      <c r="V381" s="292"/>
      <c r="W381" s="149"/>
      <c r="X381" s="166"/>
      <c r="Y381" s="175" t="str">
        <f>IF(X381=Controles!$D$5,Controles!$E$5,IF(X381=Controles!$D$6,Controles!$E$6,IF(X381=Controles!$D$7,Controles!$E$7," ")))</f>
        <v xml:space="preserve"> </v>
      </c>
      <c r="Z381" s="166"/>
      <c r="AA381" s="65" t="str">
        <f>IF(Z381=Controles!$D$8,Controles!$E$8,IF(Z381=Controles!$D$9,Controles!$E$9," "))</f>
        <v xml:space="preserve"> </v>
      </c>
      <c r="AB381" s="65" t="str">
        <f t="shared" si="182"/>
        <v/>
      </c>
      <c r="AC381" s="166"/>
      <c r="AD381" s="166"/>
      <c r="AE381" s="166"/>
      <c r="AF381" s="97" t="str">
        <f>+IF(X381=Controles!$D$5,Controles!$N$5,IF(X381=Controles!$D$6,Controles!$N$6,IF(X381=Controles!$D$7,Controles!$N$7," ")))</f>
        <v xml:space="preserve"> </v>
      </c>
      <c r="AG381" s="138" t="str">
        <f>IFERROR(IF(AND(AF380=Controles!$N$5,AF381=Controles!$N$5),(AG380-(+AG380*AB381)),IF(AF381=Controles!$N$5,(R380-(+R380*AB381)),IF(AF381=Controles!$N$7,AG380,""))),"")</f>
        <v/>
      </c>
      <c r="AH381" s="138" t="str">
        <f>IFERROR(IF(AND(AF380=Controles!$N$7,AF381=Controles!$N$7),(AH380-(+AH380*AB381)),IF(AF381=Controles!$N$7,($S$380-(+$S$380*AB381)),IF(AF381=Controles!$N$5,AH380,""))),"")</f>
        <v/>
      </c>
      <c r="AI381" s="178" t="str">
        <f t="shared" ref="AI381:AI388" si="210">IFERROR(IF(AG381="","",IF(AG381&lt;=20,"20",IF(AG381&lt;=40,"40",IF(AG381&lt;=60,"60",IF(AG381&lt;=80,"80","100"))))),"")</f>
        <v/>
      </c>
      <c r="AJ381" s="178" t="str">
        <f t="shared" ref="AJ381:AJ388" si="211">IFERROR(IF(AH381="","",IF(AH381&lt;=20,"20",IF(AH381&lt;=40,"40",IF(AH381&lt;=60,"60",IF(AH381&lt;=80,"80","100"))))),"")</f>
        <v/>
      </c>
      <c r="AK381" s="179" t="str">
        <f t="shared" ref="AK381:AK388" si="212">IFERROR(VALUE((AI381&amp;""&amp;AJ381))," ")</f>
        <v xml:space="preserve"> </v>
      </c>
      <c r="AL381" s="180" t="str">
        <f>IFERROR(VLOOKUP(AK381,'Matriz Calificación'!$C$54:$F$78,2,FALSE),"")</f>
        <v/>
      </c>
      <c r="AM381" s="181" t="str">
        <f>IFERROR(VLOOKUP(AL381,'Matriz Calificación'!$D$54:$I$78,4,FALSE)," ")</f>
        <v xml:space="preserve"> </v>
      </c>
      <c r="AN381" s="289"/>
      <c r="AO381" s="289"/>
      <c r="AP381" s="292"/>
      <c r="AQ381" s="329"/>
      <c r="AR381" s="66"/>
      <c r="AS381" s="167"/>
      <c r="AT381" s="167"/>
      <c r="AU381" s="167"/>
      <c r="AV381" s="66"/>
      <c r="AW381" s="167"/>
      <c r="AX381" s="169"/>
      <c r="AY381" s="169"/>
      <c r="AZ381" s="259"/>
      <c r="BA381" s="250"/>
      <c r="BB381" s="169"/>
      <c r="BC381" s="250"/>
    </row>
    <row r="382" spans="2:55" s="170" customFormat="1" ht="21" hidden="1" customHeight="1" x14ac:dyDescent="0.25">
      <c r="B382" s="264"/>
      <c r="C382" s="267"/>
      <c r="D382" s="258"/>
      <c r="E382" s="259"/>
      <c r="F382" s="255"/>
      <c r="G382" s="258"/>
      <c r="H382" s="250"/>
      <c r="I382" s="252"/>
      <c r="J382" s="254"/>
      <c r="K382" s="182"/>
      <c r="L382" s="261"/>
      <c r="M382" s="262"/>
      <c r="N382" s="261"/>
      <c r="O382" s="256"/>
      <c r="P382" s="292"/>
      <c r="Q382" s="261"/>
      <c r="R382" s="330"/>
      <c r="S382" s="330"/>
      <c r="T382" s="330"/>
      <c r="U382" s="328"/>
      <c r="V382" s="292"/>
      <c r="W382" s="149"/>
      <c r="X382" s="166"/>
      <c r="Y382" s="175" t="str">
        <f>IF(X382=Controles!$D$5,Controles!$E$5,IF(X382=Controles!$D$6,Controles!$E$6,IF(X382=Controles!$D$7,Controles!$E$7," ")))</f>
        <v xml:space="preserve"> </v>
      </c>
      <c r="Z382" s="166"/>
      <c r="AA382" s="65" t="str">
        <f>IF(Z382=Controles!$D$8,Controles!$E$8,IF(Z382=Controles!$D$9,Controles!$E$9," "))</f>
        <v xml:space="preserve"> </v>
      </c>
      <c r="AB382" s="65" t="str">
        <f t="shared" si="182"/>
        <v/>
      </c>
      <c r="AC382" s="166"/>
      <c r="AD382" s="166"/>
      <c r="AE382" s="166"/>
      <c r="AF382" s="97" t="str">
        <f>+IF(X382=Controles!$D$5,Controles!$N$5,IF(X382=Controles!$D$6,Controles!$N$6,IF(X382=Controles!$D$7,Controles!$N$7," ")))</f>
        <v xml:space="preserve"> </v>
      </c>
      <c r="AG382" s="138" t="str">
        <f>IFERROR(IF(AND(AF381=Controles!$N$5,AF382=Controles!$N$5),(AG381-(+AG381*AB382)),IF(AND(AF381=Controles!$N$7,AF382=Controles!$N$5),(AG380-(+AG380*AB382)),IF(AF382=Controles!$N$7,AG381,""))),"")</f>
        <v/>
      </c>
      <c r="AH382" s="138" t="str">
        <f>IFERROR(IF(AND(AF381=Controles!$N$7,AF382=Controles!$N$7),(AH381-(+AH381*AB382)),IF(AND(AF381=Controles!$N$5,AF382=Controles!$N$7),(AH380-(+AH380*AB382)),IF(AF382=Controles!$N$5,AH381,""))),"")</f>
        <v/>
      </c>
      <c r="AI382" s="178" t="str">
        <f t="shared" si="210"/>
        <v/>
      </c>
      <c r="AJ382" s="178" t="str">
        <f t="shared" si="211"/>
        <v/>
      </c>
      <c r="AK382" s="179" t="str">
        <f t="shared" si="212"/>
        <v xml:space="preserve"> </v>
      </c>
      <c r="AL382" s="180" t="str">
        <f>IFERROR(VLOOKUP(AK382,'Matriz Calificación'!$C$54:$F$78,2,FALSE),"")</f>
        <v/>
      </c>
      <c r="AM382" s="181" t="str">
        <f>IFERROR(VLOOKUP(AL382,'Matriz Calificación'!$D$54:$I$78,4,FALSE)," ")</f>
        <v xml:space="preserve"> </v>
      </c>
      <c r="AN382" s="289"/>
      <c r="AO382" s="289"/>
      <c r="AP382" s="292"/>
      <c r="AQ382" s="329"/>
      <c r="AR382" s="66"/>
      <c r="AS382" s="167"/>
      <c r="AT382" s="167"/>
      <c r="AU382" s="167"/>
      <c r="AV382" s="66"/>
      <c r="AW382" s="167"/>
      <c r="AX382" s="169"/>
      <c r="AY382" s="169"/>
      <c r="AZ382" s="259"/>
      <c r="BA382" s="250"/>
      <c r="BB382" s="169"/>
      <c r="BC382" s="250"/>
    </row>
    <row r="383" spans="2:55" s="170" customFormat="1" ht="21" hidden="1" customHeight="1" x14ac:dyDescent="0.25">
      <c r="B383" s="264"/>
      <c r="C383" s="267"/>
      <c r="D383" s="258"/>
      <c r="E383" s="259"/>
      <c r="F383" s="255"/>
      <c r="G383" s="258"/>
      <c r="H383" s="250"/>
      <c r="I383" s="252"/>
      <c r="J383" s="254"/>
      <c r="K383" s="182"/>
      <c r="L383" s="261"/>
      <c r="M383" s="262"/>
      <c r="N383" s="261"/>
      <c r="O383" s="256"/>
      <c r="P383" s="292"/>
      <c r="Q383" s="261"/>
      <c r="R383" s="330"/>
      <c r="S383" s="330"/>
      <c r="T383" s="330"/>
      <c r="U383" s="328"/>
      <c r="V383" s="292"/>
      <c r="W383" s="149"/>
      <c r="X383" s="166"/>
      <c r="Y383" s="175" t="str">
        <f>IF(X383=Controles!$D$5,Controles!$E$5,IF(X383=Controles!$D$6,Controles!$E$6,IF(X383=Controles!$D$7,Controles!$E$7," ")))</f>
        <v xml:space="preserve"> </v>
      </c>
      <c r="Z383" s="166"/>
      <c r="AA383" s="65" t="str">
        <f>IF(Z383=Controles!$D$8,Controles!$E$8,IF(Z383=Controles!$D$9,Controles!$E$9," "))</f>
        <v xml:space="preserve"> </v>
      </c>
      <c r="AB383" s="65" t="str">
        <f t="shared" si="182"/>
        <v/>
      </c>
      <c r="AC383" s="166"/>
      <c r="AD383" s="166"/>
      <c r="AE383" s="166"/>
      <c r="AF383" s="97" t="str">
        <f>+IF(X383=Controles!$D$5,Controles!$N$5,IF(X383=Controles!$D$6,Controles!$N$6,IF(X383=Controles!$D$7,Controles!$N$7," ")))</f>
        <v xml:space="preserve"> </v>
      </c>
      <c r="AG383" s="138" t="str">
        <f>IFERROR(IF(AND(AF382=Controles!$N$5,AF383=Controles!$N$5),(AG382-(+AG382*AB383)),IF(AND(AF382=Controles!$N$7,AF383=Controles!$N$5),(AG381-(+AG381*AB383)),IF(AF383=Controles!$N$7,AG382,""))),"")</f>
        <v/>
      </c>
      <c r="AH383" s="138" t="str">
        <f>IFERROR(IF(AND(AF382=Controles!$N$7,AF383=Controles!$N$7),(AH382-(+AH382*AB383)),IF(AND(AF382=Controles!$N$5,AF383=Controles!$N$7),(AH381-(+AH381*AB383)),IF(AF383=Controles!$N$5,AH382,""))),"")</f>
        <v/>
      </c>
      <c r="AI383" s="178" t="str">
        <f t="shared" si="210"/>
        <v/>
      </c>
      <c r="AJ383" s="178" t="str">
        <f t="shared" si="211"/>
        <v/>
      </c>
      <c r="AK383" s="179" t="str">
        <f t="shared" si="212"/>
        <v xml:space="preserve"> </v>
      </c>
      <c r="AL383" s="180" t="str">
        <f>IFERROR(VLOOKUP(AK383,'Matriz Calificación'!$C$54:$F$78,2,FALSE),"")</f>
        <v/>
      </c>
      <c r="AM383" s="181" t="str">
        <f>IFERROR(VLOOKUP(AL383,'Matriz Calificación'!$D$54:$I$78,4,FALSE)," ")</f>
        <v xml:space="preserve"> </v>
      </c>
      <c r="AN383" s="289"/>
      <c r="AO383" s="289"/>
      <c r="AP383" s="292"/>
      <c r="AQ383" s="329"/>
      <c r="AR383" s="66"/>
      <c r="AS383" s="167"/>
      <c r="AT383" s="167"/>
      <c r="AU383" s="167"/>
      <c r="AV383" s="66"/>
      <c r="AW383" s="167"/>
      <c r="AX383" s="169"/>
      <c r="AY383" s="169"/>
      <c r="AZ383" s="259"/>
      <c r="BA383" s="250"/>
      <c r="BB383" s="169"/>
      <c r="BC383" s="250"/>
    </row>
    <row r="384" spans="2:55" s="170" customFormat="1" ht="21" hidden="1" customHeight="1" x14ac:dyDescent="0.25">
      <c r="B384" s="264"/>
      <c r="C384" s="267"/>
      <c r="D384" s="258"/>
      <c r="E384" s="259"/>
      <c r="F384" s="255"/>
      <c r="G384" s="258"/>
      <c r="H384" s="250"/>
      <c r="I384" s="252"/>
      <c r="J384" s="254"/>
      <c r="K384" s="182"/>
      <c r="L384" s="261"/>
      <c r="M384" s="262"/>
      <c r="N384" s="261"/>
      <c r="O384" s="256"/>
      <c r="P384" s="292"/>
      <c r="Q384" s="261"/>
      <c r="R384" s="330"/>
      <c r="S384" s="330"/>
      <c r="T384" s="330"/>
      <c r="U384" s="328"/>
      <c r="V384" s="292"/>
      <c r="W384" s="149"/>
      <c r="X384" s="166"/>
      <c r="Y384" s="175" t="str">
        <f>IF(X384=Controles!$D$5,Controles!$E$5,IF(X384=Controles!$D$6,Controles!$E$6,IF(X384=Controles!$D$7,Controles!$E$7," ")))</f>
        <v xml:space="preserve"> </v>
      </c>
      <c r="Z384" s="166"/>
      <c r="AA384" s="65" t="str">
        <f>IF(Z384=Controles!$D$8,Controles!$E$8,IF(Z384=Controles!$D$9,Controles!$E$9," "))</f>
        <v xml:space="preserve"> </v>
      </c>
      <c r="AB384" s="65" t="str">
        <f t="shared" si="182"/>
        <v/>
      </c>
      <c r="AC384" s="166"/>
      <c r="AD384" s="166"/>
      <c r="AE384" s="166"/>
      <c r="AF384" s="97" t="str">
        <f>+IF(X384=Controles!$D$5,Controles!$N$5,IF(X384=Controles!$D$6,Controles!$N$6,IF(X384=Controles!$D$7,Controles!$N$7," ")))</f>
        <v xml:space="preserve"> </v>
      </c>
      <c r="AG384" s="138" t="str">
        <f>IFERROR(IF(AND(AF383=Controles!$N$5,AF384=Controles!$N$5),(AG383-(+AG383*AB384)),IF(AND(AF383=Controles!$N$7,AF384=Controles!$N$5),(AG382-(+AG382*AB384)),IF(AF384=Controles!$N$7,AG383,""))),"")</f>
        <v/>
      </c>
      <c r="AH384" s="138" t="str">
        <f>IFERROR(IF(AND(AF383=Controles!$N$7,AF384=Controles!$N$7),(AH383-(+AH383*AB384)),IF(AND(AF383=Controles!$N$5,AF384=Controles!$N$7),(AH382-(+AH382*AB384)),IF(AF384=Controles!$N$5,AH383,""))),"")</f>
        <v/>
      </c>
      <c r="AI384" s="178" t="str">
        <f t="shared" si="210"/>
        <v/>
      </c>
      <c r="AJ384" s="178" t="str">
        <f t="shared" si="211"/>
        <v/>
      </c>
      <c r="AK384" s="179" t="str">
        <f t="shared" si="212"/>
        <v xml:space="preserve"> </v>
      </c>
      <c r="AL384" s="180" t="str">
        <f>IFERROR(VLOOKUP(AK384,'Matriz Calificación'!$C$54:$F$78,2,FALSE),"")</f>
        <v/>
      </c>
      <c r="AM384" s="181" t="str">
        <f>IFERROR(VLOOKUP(AL384,'Matriz Calificación'!$D$54:$I$78,4,FALSE)," ")</f>
        <v xml:space="preserve"> </v>
      </c>
      <c r="AN384" s="289"/>
      <c r="AO384" s="289"/>
      <c r="AP384" s="292"/>
      <c r="AQ384" s="329"/>
      <c r="AR384" s="66"/>
      <c r="AS384" s="167"/>
      <c r="AT384" s="167"/>
      <c r="AU384" s="167"/>
      <c r="AV384" s="66"/>
      <c r="AW384" s="167"/>
      <c r="AX384" s="169"/>
      <c r="AY384" s="169"/>
      <c r="AZ384" s="259"/>
      <c r="BA384" s="250"/>
      <c r="BB384" s="169"/>
      <c r="BC384" s="250"/>
    </row>
    <row r="385" spans="2:55" s="170" customFormat="1" ht="21" hidden="1" customHeight="1" x14ac:dyDescent="0.25">
      <c r="B385" s="264"/>
      <c r="C385" s="267"/>
      <c r="D385" s="258"/>
      <c r="E385" s="259"/>
      <c r="F385" s="255"/>
      <c r="G385" s="258"/>
      <c r="H385" s="250"/>
      <c r="I385" s="252"/>
      <c r="J385" s="254"/>
      <c r="K385" s="182"/>
      <c r="L385" s="261"/>
      <c r="M385" s="262"/>
      <c r="N385" s="261"/>
      <c r="O385" s="256"/>
      <c r="P385" s="292"/>
      <c r="Q385" s="261"/>
      <c r="R385" s="330"/>
      <c r="S385" s="330"/>
      <c r="T385" s="330"/>
      <c r="U385" s="328"/>
      <c r="V385" s="292"/>
      <c r="W385" s="149"/>
      <c r="X385" s="166"/>
      <c r="Y385" s="175" t="str">
        <f>IF(X385=Controles!$D$5,Controles!$E$5,IF(X385=Controles!$D$6,Controles!$E$6,IF(X385=Controles!$D$7,Controles!$E$7," ")))</f>
        <v xml:space="preserve"> </v>
      </c>
      <c r="Z385" s="166"/>
      <c r="AA385" s="65" t="str">
        <f>IF(Z385=Controles!$D$8,Controles!$E$8,IF(Z385=Controles!$D$9,Controles!$E$9," "))</f>
        <v xml:space="preserve"> </v>
      </c>
      <c r="AB385" s="65" t="str">
        <f t="shared" si="182"/>
        <v/>
      </c>
      <c r="AC385" s="166"/>
      <c r="AD385" s="166"/>
      <c r="AE385" s="166"/>
      <c r="AF385" s="97" t="str">
        <f>+IF(X385=Controles!$D$5,Controles!$N$5,IF(X385=Controles!$D$6,Controles!$N$6,IF(X385=Controles!$D$7,Controles!$N$7," ")))</f>
        <v xml:space="preserve"> </v>
      </c>
      <c r="AG385" s="138" t="str">
        <f>IFERROR(IF(AND(AF384=Controles!$N$5,AF385=Controles!$N$5),(AG384-(+AG384*AB385)),IF(AND(AF384=Controles!$N$7,AF385=Controles!$N$5),(AG383-(+AG383*AB385)),IF(AF385=Controles!$N$7,AG384,""))),"")</f>
        <v/>
      </c>
      <c r="AH385" s="138" t="str">
        <f>IFERROR(IF(AND(AF384=Controles!$N$7,AF385=Controles!$N$7),(AH384-(+AH384*AB385)),IF(AND(AF384=Controles!$N$5,AF385=Controles!$N$7),(AH383-(+AH383*AB385)),IF(AF385=Controles!$N$5,AH384,""))),"")</f>
        <v/>
      </c>
      <c r="AI385" s="178" t="str">
        <f t="shared" si="210"/>
        <v/>
      </c>
      <c r="AJ385" s="178" t="str">
        <f t="shared" si="211"/>
        <v/>
      </c>
      <c r="AK385" s="179" t="str">
        <f t="shared" si="212"/>
        <v xml:space="preserve"> </v>
      </c>
      <c r="AL385" s="180" t="str">
        <f>IFERROR(VLOOKUP(AK385,'Matriz Calificación'!$C$54:$F$78,2,FALSE),"")</f>
        <v/>
      </c>
      <c r="AM385" s="181" t="str">
        <f>IFERROR(VLOOKUP(AL385,'Matriz Calificación'!$D$54:$I$78,4,FALSE)," ")</f>
        <v xml:space="preserve"> </v>
      </c>
      <c r="AN385" s="289"/>
      <c r="AO385" s="289"/>
      <c r="AP385" s="292"/>
      <c r="AQ385" s="329"/>
      <c r="AR385" s="66"/>
      <c r="AS385" s="167"/>
      <c r="AT385" s="167"/>
      <c r="AU385" s="167"/>
      <c r="AV385" s="66"/>
      <c r="AW385" s="167"/>
      <c r="AX385" s="169"/>
      <c r="AY385" s="169"/>
      <c r="AZ385" s="259"/>
      <c r="BA385" s="250"/>
      <c r="BB385" s="169"/>
      <c r="BC385" s="250"/>
    </row>
    <row r="386" spans="2:55" s="170" customFormat="1" ht="21" hidden="1" customHeight="1" x14ac:dyDescent="0.25">
      <c r="B386" s="264"/>
      <c r="C386" s="267"/>
      <c r="D386" s="258"/>
      <c r="E386" s="259"/>
      <c r="F386" s="255"/>
      <c r="G386" s="258"/>
      <c r="H386" s="250"/>
      <c r="I386" s="252"/>
      <c r="J386" s="254"/>
      <c r="K386" s="182"/>
      <c r="L386" s="261"/>
      <c r="M386" s="262"/>
      <c r="N386" s="261"/>
      <c r="O386" s="256"/>
      <c r="P386" s="292"/>
      <c r="Q386" s="261"/>
      <c r="R386" s="330"/>
      <c r="S386" s="330"/>
      <c r="T386" s="330"/>
      <c r="U386" s="328"/>
      <c r="V386" s="292"/>
      <c r="W386" s="149"/>
      <c r="X386" s="166"/>
      <c r="Y386" s="175" t="str">
        <f>IF(X386=Controles!$D$5,Controles!$E$5,IF(X386=Controles!$D$6,Controles!$E$6,IF(X386=Controles!$D$7,Controles!$E$7," ")))</f>
        <v xml:space="preserve"> </v>
      </c>
      <c r="Z386" s="166"/>
      <c r="AA386" s="65" t="str">
        <f>IF(Z386=Controles!$D$8,Controles!$E$8,IF(Z386=Controles!$D$9,Controles!$E$9," "))</f>
        <v xml:space="preserve"> </v>
      </c>
      <c r="AB386" s="65" t="str">
        <f t="shared" si="182"/>
        <v/>
      </c>
      <c r="AC386" s="166"/>
      <c r="AD386" s="166"/>
      <c r="AE386" s="166"/>
      <c r="AF386" s="97" t="str">
        <f>+IF(X386=Controles!$D$5,Controles!$N$5,IF(X386=Controles!$D$6,Controles!$N$6,IF(X386=Controles!$D$7,Controles!$N$7," ")))</f>
        <v xml:space="preserve"> </v>
      </c>
      <c r="AG386" s="138" t="str">
        <f>IFERROR(IF(AND(AF385=Controles!$N$5,AF386=Controles!$N$5),(AG385-(+AG385*AB386)),IF(AND(AF385=Controles!$N$7,AF386=Controles!$N$5),(AG384-(+AG384*AB386)),IF(AF386=Controles!$N$7,AG385,""))),"")</f>
        <v/>
      </c>
      <c r="AH386" s="138" t="str">
        <f>IFERROR(IF(AND(AF385=Controles!$N$7,AF386=Controles!$N$7),(AH385-(+AH385*AB386)),IF(AND(AF385=Controles!$N$5,AF386=Controles!$N$7),(AH384-(+AH384*AB386)),IF(AF386=Controles!$N$5,AH385,""))),"")</f>
        <v/>
      </c>
      <c r="AI386" s="178" t="str">
        <f t="shared" si="210"/>
        <v/>
      </c>
      <c r="AJ386" s="178" t="str">
        <f t="shared" si="211"/>
        <v/>
      </c>
      <c r="AK386" s="179" t="str">
        <f t="shared" si="212"/>
        <v xml:space="preserve"> </v>
      </c>
      <c r="AL386" s="180" t="str">
        <f>IFERROR(VLOOKUP(AK386,'Matriz Calificación'!$C$54:$F$78,2,FALSE),"")</f>
        <v/>
      </c>
      <c r="AM386" s="181" t="str">
        <f>IFERROR(VLOOKUP(AL386,'Matriz Calificación'!$D$54:$I$78,4,FALSE)," ")</f>
        <v xml:space="preserve"> </v>
      </c>
      <c r="AN386" s="289"/>
      <c r="AO386" s="289"/>
      <c r="AP386" s="292"/>
      <c r="AQ386" s="329"/>
      <c r="AR386" s="66"/>
      <c r="AS386" s="165"/>
      <c r="AT386" s="168"/>
      <c r="AU386" s="168"/>
      <c r="AV386" s="66"/>
      <c r="AW386" s="167"/>
      <c r="AX386" s="169"/>
      <c r="AY386" s="169"/>
      <c r="AZ386" s="259"/>
      <c r="BA386" s="250"/>
      <c r="BB386" s="169"/>
      <c r="BC386" s="250"/>
    </row>
    <row r="387" spans="2:55" s="170" customFormat="1" ht="21" hidden="1" customHeight="1" x14ac:dyDescent="0.25">
      <c r="B387" s="264"/>
      <c r="C387" s="267"/>
      <c r="D387" s="258"/>
      <c r="E387" s="259"/>
      <c r="F387" s="255"/>
      <c r="G387" s="258"/>
      <c r="H387" s="250"/>
      <c r="I387" s="252"/>
      <c r="J387" s="254"/>
      <c r="K387" s="182"/>
      <c r="L387" s="261"/>
      <c r="M387" s="262"/>
      <c r="N387" s="261"/>
      <c r="O387" s="256"/>
      <c r="P387" s="292"/>
      <c r="Q387" s="261"/>
      <c r="R387" s="330"/>
      <c r="S387" s="330"/>
      <c r="T387" s="330"/>
      <c r="U387" s="328"/>
      <c r="V387" s="292"/>
      <c r="W387" s="149"/>
      <c r="X387" s="166"/>
      <c r="Y387" s="175" t="str">
        <f>IF(X387=Controles!$D$5,Controles!$E$5,IF(X387=Controles!$D$6,Controles!$E$6,IF(X387=Controles!$D$7,Controles!$E$7," ")))</f>
        <v xml:space="preserve"> </v>
      </c>
      <c r="Z387" s="166"/>
      <c r="AA387" s="65" t="str">
        <f>IF(Z387=Controles!$D$8,Controles!$E$8,IF(Z387=Controles!$D$9,Controles!$E$9," "))</f>
        <v xml:space="preserve"> </v>
      </c>
      <c r="AB387" s="65" t="str">
        <f t="shared" si="182"/>
        <v/>
      </c>
      <c r="AC387" s="166"/>
      <c r="AD387" s="166"/>
      <c r="AE387" s="166"/>
      <c r="AF387" s="97" t="str">
        <f>+IF(X387=Controles!$D$5,Controles!$N$5,IF(X387=Controles!$D$6,Controles!$N$6,IF(X387=Controles!$D$7,Controles!$N$7," ")))</f>
        <v xml:space="preserve"> </v>
      </c>
      <c r="AG387" s="138" t="str">
        <f>IFERROR(IF(AND(AF386=Controles!$N$5,AF387=Controles!$N$5),(AG386-(+AG386*AB387)),IF(AND(AF386=Controles!$N$7,AF387=Controles!$N$5),(AG385-(+AG385*AB387)),IF(AF387=Controles!$N$7,AG386,""))),"")</f>
        <v/>
      </c>
      <c r="AH387" s="138" t="str">
        <f>IFERROR(IF(AND(AF386=Controles!$N$7,AF387=Controles!$N$7),(AH386-(+AH386*AB387)),IF(AND(AF386=Controles!$N$5,AF387=Controles!$N$7),(AH385-(+AH385*AB387)),IF(AF387=Controles!$N$5,AH386,""))),"")</f>
        <v/>
      </c>
      <c r="AI387" s="178" t="str">
        <f t="shared" si="210"/>
        <v/>
      </c>
      <c r="AJ387" s="178" t="str">
        <f t="shared" si="211"/>
        <v/>
      </c>
      <c r="AK387" s="179" t="str">
        <f t="shared" si="212"/>
        <v xml:space="preserve"> </v>
      </c>
      <c r="AL387" s="180" t="str">
        <f>IFERROR(VLOOKUP(AK387,'Matriz Calificación'!$C$54:$F$78,2,FALSE),"")</f>
        <v/>
      </c>
      <c r="AM387" s="181" t="str">
        <f>IFERROR(VLOOKUP(AL387,'Matriz Calificación'!$D$54:$I$78,4,FALSE)," ")</f>
        <v xml:space="preserve"> </v>
      </c>
      <c r="AN387" s="289"/>
      <c r="AO387" s="289"/>
      <c r="AP387" s="292"/>
      <c r="AQ387" s="329"/>
      <c r="AR387" s="66"/>
      <c r="AS387" s="165"/>
      <c r="AT387" s="168"/>
      <c r="AU387" s="168"/>
      <c r="AV387" s="66"/>
      <c r="AW387" s="167"/>
      <c r="AX387" s="169"/>
      <c r="AY387" s="169"/>
      <c r="AZ387" s="259"/>
      <c r="BA387" s="250"/>
      <c r="BB387" s="169"/>
      <c r="BC387" s="250"/>
    </row>
    <row r="388" spans="2:55" s="170" customFormat="1" ht="21" hidden="1" customHeight="1" x14ac:dyDescent="0.25">
      <c r="B388" s="265"/>
      <c r="C388" s="268"/>
      <c r="D388" s="258"/>
      <c r="E388" s="259"/>
      <c r="F388" s="255"/>
      <c r="G388" s="258"/>
      <c r="H388" s="250"/>
      <c r="I388" s="253"/>
      <c r="J388" s="254"/>
      <c r="K388" s="182"/>
      <c r="L388" s="261"/>
      <c r="M388" s="262"/>
      <c r="N388" s="261"/>
      <c r="O388" s="257"/>
      <c r="P388" s="292"/>
      <c r="Q388" s="261"/>
      <c r="R388" s="330"/>
      <c r="S388" s="330"/>
      <c r="T388" s="330"/>
      <c r="U388" s="328"/>
      <c r="V388" s="292"/>
      <c r="W388" s="149"/>
      <c r="X388" s="166"/>
      <c r="Y388" s="175" t="str">
        <f>IF(X388=Controles!$D$5,Controles!$E$5,IF(X388=Controles!$D$6,Controles!$E$6,IF(X388=Controles!$D$7,Controles!$E$7," ")))</f>
        <v xml:space="preserve"> </v>
      </c>
      <c r="Z388" s="166"/>
      <c r="AA388" s="65" t="str">
        <f>IF(Z388=Controles!$D$8,Controles!$E$8,IF(Z388=Controles!$D$9,Controles!$E$9," "))</f>
        <v xml:space="preserve"> </v>
      </c>
      <c r="AB388" s="65" t="str">
        <f t="shared" si="182"/>
        <v/>
      </c>
      <c r="AC388" s="166"/>
      <c r="AD388" s="166"/>
      <c r="AE388" s="166"/>
      <c r="AF388" s="97" t="str">
        <f>+IF(X388=Controles!$D$5,Controles!$N$5,IF(X388=Controles!$D$6,Controles!$N$6,IF(X388=Controles!$D$7,Controles!$N$7," ")))</f>
        <v xml:space="preserve"> </v>
      </c>
      <c r="AG388" s="138" t="str">
        <f>IFERROR(IF(AND(AF387=Controles!$N$5,AF388=Controles!$N$5),(AG387-(+AG387*AB388)),IF(AND(AF387=Controles!$N$7,AF388=Controles!$N$5),(AG386-(+AG386*AB388)),IF(AF388=Controles!$N$7,AG387,""))),"")</f>
        <v/>
      </c>
      <c r="AH388" s="138" t="str">
        <f>IFERROR(IF(AND(AF387=Controles!$N$7,AF388=Controles!$N$7),(AH387-(+AH387*AB388)),IF(AND(AF387=Controles!$N$5,AF388=Controles!$N$7),(AH386-(+AH386*AB388)),IF(AF388=Controles!$N$5,AH387,""))),"")</f>
        <v/>
      </c>
      <c r="AI388" s="178" t="str">
        <f t="shared" si="210"/>
        <v/>
      </c>
      <c r="AJ388" s="178" t="str">
        <f t="shared" si="211"/>
        <v/>
      </c>
      <c r="AK388" s="179" t="str">
        <f t="shared" si="212"/>
        <v xml:space="preserve"> </v>
      </c>
      <c r="AL388" s="180" t="str">
        <f>IFERROR(VLOOKUP(AK388,'Matriz Calificación'!$C$54:$F$78,2,FALSE),"")</f>
        <v/>
      </c>
      <c r="AM388" s="181" t="str">
        <f>IFERROR(VLOOKUP(AL388,'Matriz Calificación'!$D$54:$I$78,4,FALSE)," ")</f>
        <v xml:space="preserve"> </v>
      </c>
      <c r="AN388" s="290"/>
      <c r="AO388" s="290"/>
      <c r="AP388" s="292"/>
      <c r="AQ388" s="329"/>
      <c r="AR388" s="66"/>
      <c r="AS388" s="165"/>
      <c r="AT388" s="67"/>
      <c r="AU388" s="67"/>
      <c r="AV388" s="66"/>
      <c r="AW388" s="167"/>
      <c r="AX388" s="169"/>
      <c r="AY388" s="169"/>
      <c r="AZ388" s="259"/>
      <c r="BA388" s="250"/>
      <c r="BB388" s="169"/>
      <c r="BC388" s="250"/>
    </row>
    <row r="389" spans="2:55" s="170" customFormat="1" ht="21" hidden="1" customHeight="1" x14ac:dyDescent="0.25">
      <c r="B389" s="263"/>
      <c r="C389" s="266" t="str">
        <f>+IFERROR(VLOOKUP(B389,INF!$A$2:$B$90,2,FALSE)," ")</f>
        <v xml:space="preserve"> </v>
      </c>
      <c r="D389" s="258"/>
      <c r="E389" s="259"/>
      <c r="F389" s="260"/>
      <c r="G389" s="258"/>
      <c r="H389" s="250"/>
      <c r="I389" s="251"/>
      <c r="J389" s="254" t="str">
        <f t="shared" ref="J389" si="213">IF(G389&lt;&gt;"",CONCATENATE("Posibilidad de ",G389," por"," ",H389," debido a"," ",I389),"")</f>
        <v/>
      </c>
      <c r="K389" s="182"/>
      <c r="L389" s="261"/>
      <c r="M389" s="262"/>
      <c r="N389" s="261"/>
      <c r="O389" s="256"/>
      <c r="P389" s="292" t="str">
        <f>IF(O389="","",IF(O389&lt;=2,Probabilidad!$B$8,IF(O389&lt;=11.999,Probabilidad!$B$7,IF(O389&lt;=48,Probabilidad!$B$6,IF(O389&lt;=239.999,Probabilidad!$B$5,IF(O389&gt;=240,Probabilidad!$B$4,""))))))</f>
        <v/>
      </c>
      <c r="Q389" s="261"/>
      <c r="R389" s="330" t="str">
        <f>IFERROR(VLOOKUP(P389,Probabilidad!$B$4:$C$8,2,FALSE),"")</f>
        <v/>
      </c>
      <c r="S389" s="330" t="str">
        <f>IFERROR(VLOOKUP(Q389,Impacto!$B$4:$C$16,2,FALSE),"")</f>
        <v/>
      </c>
      <c r="T389" s="330" t="str">
        <f t="shared" ref="T389" si="214">IFERROR(VALUE((R389&amp;""&amp;S389))," ")</f>
        <v xml:space="preserve"> </v>
      </c>
      <c r="U389" s="328" t="str">
        <f>IFERROR(VLOOKUP(T389,'Matriz Calificación'!$C$54:$D$78,2,FALSE)," ")</f>
        <v xml:space="preserve"> </v>
      </c>
      <c r="V389" s="292" t="str">
        <f>IFERROR(VLOOKUP(T389,'Matriz Calificación'!$C$54:$F$78,3,FALSE)," ")</f>
        <v xml:space="preserve"> </v>
      </c>
      <c r="W389" s="149"/>
      <c r="X389" s="166"/>
      <c r="Y389" s="175" t="str">
        <f>IF(X389=Controles!$D$5,Controles!$E$5,IF(X389=Controles!$D$6,Controles!$E$6,IF(X389=Controles!$D$7,Controles!$E$7," ")))</f>
        <v xml:space="preserve"> </v>
      </c>
      <c r="Z389" s="166"/>
      <c r="AA389" s="65" t="str">
        <f>IF(Z389=Controles!$D$8,Controles!$E$8,IF(Z389=Controles!$D$9,Controles!$E$9," "))</f>
        <v xml:space="preserve"> </v>
      </c>
      <c r="AB389" s="65" t="str">
        <f t="shared" si="182"/>
        <v/>
      </c>
      <c r="AC389" s="166"/>
      <c r="AD389" s="166"/>
      <c r="AE389" s="166"/>
      <c r="AF389" s="97" t="str">
        <f>+IF(X389=Controles!$D$5,Controles!$N$5,IF(X389=Controles!$D$6,Controles!$N$6,IF(X389=Controles!$D$7,Controles!$N$7," ")))</f>
        <v xml:space="preserve"> </v>
      </c>
      <c r="AG389" s="138" t="str">
        <f>IFERROR(IF(AF389=Controles!$N$5,(($R$389-($R$389*AB389))),IF(AF389=Controles!$N$7,$R$389,""))," ")</f>
        <v/>
      </c>
      <c r="AH389" s="138" t="str">
        <f>IFERROR(IF(AF389=Controles!$N$7,(($S$389-($S$389*AB389))),IF(AF389=Controles!$N$5,$S$389,""))," ")</f>
        <v/>
      </c>
      <c r="AI389" s="178" t="str">
        <f>IFERROR(IF(AG389="","",IF(AG389&lt;=20,"20",IF(AG389&lt;=40,"40",IF(AG389&lt;=60,"60",IF(AG389&lt;=80,"80","100"))))),"")</f>
        <v/>
      </c>
      <c r="AJ389" s="178" t="str">
        <f>IFERROR(IF(AH389="","",IF(AH389&lt;=20,"20",IF(AH389&lt;=40,"40",IF(AH389&lt;=60,"60",IF(AH389&lt;=80,"80","100"))))),"")</f>
        <v/>
      </c>
      <c r="AK389" s="179" t="str">
        <f>IFERROR(VALUE((AI389&amp;""&amp;AJ389))," ")</f>
        <v xml:space="preserve"> </v>
      </c>
      <c r="AL389" s="180" t="str">
        <f>IFERROR(VLOOKUP(AK389,'Matriz Calificación'!$C$54:$F$78,2,FALSE),"")</f>
        <v/>
      </c>
      <c r="AM389" s="181" t="str">
        <f>IFERROR(VLOOKUP(AL389,'Matriz Calificación'!$D$54:$I$78,4,FALSE)," ")</f>
        <v xml:space="preserve"> </v>
      </c>
      <c r="AN389" s="288" t="e" cm="1" vm="1">
        <f t="array" aca="1" ref="AN389" ca="1">INDEX(AK389:AK397,COUNT(AK389:AK397))</f>
        <v>#VALUE!</v>
      </c>
      <c r="AO389" s="288" t="str">
        <f ca="1">IFERROR(VLOOKUP(AN389,'Matriz Calificación'!$C$54:$F$78,2,FALSE),"")</f>
        <v/>
      </c>
      <c r="AP389" s="292" t="str">
        <f ca="1">IFERROR(VLOOKUP(AO389,'Matriz Calificación'!$D$54:$I$78,4,FALSE)," ")</f>
        <v xml:space="preserve"> </v>
      </c>
      <c r="AQ389" s="329" t="str">
        <f ca="1">IFERROR(VLOOKUP(AO389,'Matriz Calificación'!$D$54:$I$78,5,FALSE)," ")</f>
        <v xml:space="preserve"> </v>
      </c>
      <c r="AR389" s="66"/>
      <c r="AS389" s="167"/>
      <c r="AT389" s="167"/>
      <c r="AU389" s="167"/>
      <c r="AV389" s="66"/>
      <c r="AW389" s="167"/>
      <c r="AX389" s="169"/>
      <c r="AY389" s="169"/>
      <c r="AZ389" s="259"/>
      <c r="BA389" s="250"/>
      <c r="BB389" s="169"/>
      <c r="BC389" s="250"/>
    </row>
    <row r="390" spans="2:55" s="170" customFormat="1" ht="21" hidden="1" customHeight="1" x14ac:dyDescent="0.25">
      <c r="B390" s="264"/>
      <c r="C390" s="267"/>
      <c r="D390" s="258"/>
      <c r="E390" s="259"/>
      <c r="F390" s="255"/>
      <c r="G390" s="258"/>
      <c r="H390" s="250"/>
      <c r="I390" s="252"/>
      <c r="J390" s="254"/>
      <c r="K390" s="182"/>
      <c r="L390" s="261"/>
      <c r="M390" s="262"/>
      <c r="N390" s="261"/>
      <c r="O390" s="256"/>
      <c r="P390" s="292"/>
      <c r="Q390" s="261"/>
      <c r="R390" s="330"/>
      <c r="S390" s="330"/>
      <c r="T390" s="330"/>
      <c r="U390" s="328"/>
      <c r="V390" s="292"/>
      <c r="W390" s="149"/>
      <c r="X390" s="166"/>
      <c r="Y390" s="175" t="str">
        <f>IF(X390=Controles!$D$5,Controles!$E$5,IF(X390=Controles!$D$6,Controles!$E$6,IF(X390=Controles!$D$7,Controles!$E$7," ")))</f>
        <v xml:space="preserve"> </v>
      </c>
      <c r="Z390" s="166"/>
      <c r="AA390" s="65" t="str">
        <f>IF(Z390=Controles!$D$8,Controles!$E$8,IF(Z390=Controles!$D$9,Controles!$E$9," "))</f>
        <v xml:space="preserve"> </v>
      </c>
      <c r="AB390" s="65" t="str">
        <f t="shared" si="182"/>
        <v/>
      </c>
      <c r="AC390" s="166"/>
      <c r="AD390" s="166"/>
      <c r="AE390" s="166"/>
      <c r="AF390" s="97" t="str">
        <f>+IF(X390=Controles!$D$5,Controles!$N$5,IF(X390=Controles!$D$6,Controles!$N$6,IF(X390=Controles!$D$7,Controles!$N$7," ")))</f>
        <v xml:space="preserve"> </v>
      </c>
      <c r="AG390" s="138" t="str">
        <f>IFERROR(IF(AND(AF389=Controles!$N$5,AF390=Controles!$N$5),(AG389-(+AG389*AB390)),IF(AF390=Controles!$N$5,(R389-(+R389*AB390)),IF(AF390=Controles!$N$7,AG389,""))),"")</f>
        <v/>
      </c>
      <c r="AH390" s="138" t="str">
        <f>IFERROR(IF(AND(AF389=Controles!$N$7,AF390=Controles!$N$7),(AH389-(+AH389*AB390)),IF(AF390=Controles!$N$7,($S$389-(+$S$389*AB390)),IF(AF390=Controles!$N$5,AH389,""))),"")</f>
        <v/>
      </c>
      <c r="AI390" s="178" t="str">
        <f t="shared" ref="AI390:AI397" si="215">IFERROR(IF(AG390="","",IF(AG390&lt;=20,"20",IF(AG390&lt;=40,"40",IF(AG390&lt;=60,"60",IF(AG390&lt;=80,"80","100"))))),"")</f>
        <v/>
      </c>
      <c r="AJ390" s="178" t="str">
        <f t="shared" ref="AJ390:AJ397" si="216">IFERROR(IF(AH390="","",IF(AH390&lt;=20,"20",IF(AH390&lt;=40,"40",IF(AH390&lt;=60,"60",IF(AH390&lt;=80,"80","100"))))),"")</f>
        <v/>
      </c>
      <c r="AK390" s="179" t="str">
        <f t="shared" ref="AK390:AK397" si="217">IFERROR(VALUE((AI390&amp;""&amp;AJ390))," ")</f>
        <v xml:space="preserve"> </v>
      </c>
      <c r="AL390" s="180" t="str">
        <f>IFERROR(VLOOKUP(AK390,'Matriz Calificación'!$C$54:$F$78,2,FALSE),"")</f>
        <v/>
      </c>
      <c r="AM390" s="181" t="str">
        <f>IFERROR(VLOOKUP(AL390,'Matriz Calificación'!$D$54:$I$78,4,FALSE)," ")</f>
        <v xml:space="preserve"> </v>
      </c>
      <c r="AN390" s="289"/>
      <c r="AO390" s="289"/>
      <c r="AP390" s="292"/>
      <c r="AQ390" s="329"/>
      <c r="AR390" s="66"/>
      <c r="AS390" s="167"/>
      <c r="AT390" s="167"/>
      <c r="AU390" s="167"/>
      <c r="AV390" s="66"/>
      <c r="AW390" s="167"/>
      <c r="AX390" s="169"/>
      <c r="AY390" s="169"/>
      <c r="AZ390" s="259"/>
      <c r="BA390" s="250"/>
      <c r="BB390" s="169"/>
      <c r="BC390" s="250"/>
    </row>
    <row r="391" spans="2:55" s="170" customFormat="1" ht="21" hidden="1" customHeight="1" x14ac:dyDescent="0.25">
      <c r="B391" s="264"/>
      <c r="C391" s="267"/>
      <c r="D391" s="258"/>
      <c r="E391" s="259"/>
      <c r="F391" s="255"/>
      <c r="G391" s="258"/>
      <c r="H391" s="250"/>
      <c r="I391" s="252"/>
      <c r="J391" s="254"/>
      <c r="K391" s="182"/>
      <c r="L391" s="261"/>
      <c r="M391" s="262"/>
      <c r="N391" s="261"/>
      <c r="O391" s="256"/>
      <c r="P391" s="292"/>
      <c r="Q391" s="261"/>
      <c r="R391" s="330"/>
      <c r="S391" s="330"/>
      <c r="T391" s="330"/>
      <c r="U391" s="328"/>
      <c r="V391" s="292"/>
      <c r="W391" s="149"/>
      <c r="X391" s="166"/>
      <c r="Y391" s="175" t="str">
        <f>IF(X391=Controles!$D$5,Controles!$E$5,IF(X391=Controles!$D$6,Controles!$E$6,IF(X391=Controles!$D$7,Controles!$E$7," ")))</f>
        <v xml:space="preserve"> </v>
      </c>
      <c r="Z391" s="166"/>
      <c r="AA391" s="65" t="str">
        <f>IF(Z391=Controles!$D$8,Controles!$E$8,IF(Z391=Controles!$D$9,Controles!$E$9," "))</f>
        <v xml:space="preserve"> </v>
      </c>
      <c r="AB391" s="65" t="str">
        <f t="shared" si="182"/>
        <v/>
      </c>
      <c r="AC391" s="166"/>
      <c r="AD391" s="166"/>
      <c r="AE391" s="166"/>
      <c r="AF391" s="97" t="str">
        <f>+IF(X391=Controles!$D$5,Controles!$N$5,IF(X391=Controles!$D$6,Controles!$N$6,IF(X391=Controles!$D$7,Controles!$N$7," ")))</f>
        <v xml:space="preserve"> </v>
      </c>
      <c r="AG391" s="138" t="str">
        <f>IFERROR(IF(AND(AF390=Controles!$N$5,AF391=Controles!$N$5),(AG390-(+AG390*AB391)),IF(AND(AF390=Controles!$N$7,AF391=Controles!$N$5),(AG389-(+AG389*AB391)),IF(AF391=Controles!$N$7,AG390,""))),"")</f>
        <v/>
      </c>
      <c r="AH391" s="138" t="str">
        <f>IFERROR(IF(AND(AF390=Controles!$N$7,AF391=Controles!$N$7),(AH390-(+AH390*AB391)),IF(AND(AF390=Controles!$N$5,AF391=Controles!$N$7),(AH389-(+AH389*AB391)),IF(AF391=Controles!$N$5,AH390,""))),"")</f>
        <v/>
      </c>
      <c r="AI391" s="178" t="str">
        <f t="shared" si="215"/>
        <v/>
      </c>
      <c r="AJ391" s="178" t="str">
        <f t="shared" si="216"/>
        <v/>
      </c>
      <c r="AK391" s="179" t="str">
        <f t="shared" si="217"/>
        <v xml:space="preserve"> </v>
      </c>
      <c r="AL391" s="180" t="str">
        <f>IFERROR(VLOOKUP(AK391,'Matriz Calificación'!$C$54:$F$78,2,FALSE),"")</f>
        <v/>
      </c>
      <c r="AM391" s="181" t="str">
        <f>IFERROR(VLOOKUP(AL391,'Matriz Calificación'!$D$54:$I$78,4,FALSE)," ")</f>
        <v xml:space="preserve"> </v>
      </c>
      <c r="AN391" s="289"/>
      <c r="AO391" s="289"/>
      <c r="AP391" s="292"/>
      <c r="AQ391" s="329"/>
      <c r="AR391" s="66"/>
      <c r="AS391" s="167"/>
      <c r="AT391" s="167"/>
      <c r="AU391" s="167"/>
      <c r="AV391" s="66"/>
      <c r="AW391" s="167"/>
      <c r="AX391" s="169"/>
      <c r="AY391" s="169"/>
      <c r="AZ391" s="259"/>
      <c r="BA391" s="250"/>
      <c r="BB391" s="169"/>
      <c r="BC391" s="250"/>
    </row>
    <row r="392" spans="2:55" s="170" customFormat="1" ht="21" hidden="1" customHeight="1" x14ac:dyDescent="0.25">
      <c r="B392" s="264"/>
      <c r="C392" s="267"/>
      <c r="D392" s="258"/>
      <c r="E392" s="259"/>
      <c r="F392" s="255"/>
      <c r="G392" s="258"/>
      <c r="H392" s="250"/>
      <c r="I392" s="252"/>
      <c r="J392" s="254"/>
      <c r="K392" s="182"/>
      <c r="L392" s="261"/>
      <c r="M392" s="262"/>
      <c r="N392" s="261"/>
      <c r="O392" s="256"/>
      <c r="P392" s="292"/>
      <c r="Q392" s="261"/>
      <c r="R392" s="330"/>
      <c r="S392" s="330"/>
      <c r="T392" s="330"/>
      <c r="U392" s="328"/>
      <c r="V392" s="292"/>
      <c r="W392" s="149"/>
      <c r="X392" s="166"/>
      <c r="Y392" s="175" t="str">
        <f>IF(X392=Controles!$D$5,Controles!$E$5,IF(X392=Controles!$D$6,Controles!$E$6,IF(X392=Controles!$D$7,Controles!$E$7," ")))</f>
        <v xml:space="preserve"> </v>
      </c>
      <c r="Z392" s="166"/>
      <c r="AA392" s="65" t="str">
        <f>IF(Z392=Controles!$D$8,Controles!$E$8,IF(Z392=Controles!$D$9,Controles!$E$9," "))</f>
        <v xml:space="preserve"> </v>
      </c>
      <c r="AB392" s="65" t="str">
        <f t="shared" si="182"/>
        <v/>
      </c>
      <c r="AC392" s="166"/>
      <c r="AD392" s="166"/>
      <c r="AE392" s="166"/>
      <c r="AF392" s="97" t="str">
        <f>+IF(X392=Controles!$D$5,Controles!$N$5,IF(X392=Controles!$D$6,Controles!$N$6,IF(X392=Controles!$D$7,Controles!$N$7," ")))</f>
        <v xml:space="preserve"> </v>
      </c>
      <c r="AG392" s="138" t="str">
        <f>IFERROR(IF(AND(AF391=Controles!$N$5,AF392=Controles!$N$5),(AG391-(+AG391*AB392)),IF(AND(AF391=Controles!$N$7,AF392=Controles!$N$5),(AG390-(+AG390*AB392)),IF(AF392=Controles!$N$7,AG391,""))),"")</f>
        <v/>
      </c>
      <c r="AH392" s="138" t="str">
        <f>IFERROR(IF(AND(AF391=Controles!$N$7,AF392=Controles!$N$7),(AH391-(+AH391*AB392)),IF(AND(AF391=Controles!$N$5,AF392=Controles!$N$7),(AH390-(+AH390*AB392)),IF(AF392=Controles!$N$5,AH391,""))),"")</f>
        <v/>
      </c>
      <c r="AI392" s="178" t="str">
        <f t="shared" si="215"/>
        <v/>
      </c>
      <c r="AJ392" s="178" t="str">
        <f t="shared" si="216"/>
        <v/>
      </c>
      <c r="AK392" s="179" t="str">
        <f t="shared" si="217"/>
        <v xml:space="preserve"> </v>
      </c>
      <c r="AL392" s="180" t="str">
        <f>IFERROR(VLOOKUP(AK392,'Matriz Calificación'!$C$54:$F$78,2,FALSE),"")</f>
        <v/>
      </c>
      <c r="AM392" s="181" t="str">
        <f>IFERROR(VLOOKUP(AL392,'Matriz Calificación'!$D$54:$I$78,4,FALSE)," ")</f>
        <v xml:space="preserve"> </v>
      </c>
      <c r="AN392" s="289"/>
      <c r="AO392" s="289"/>
      <c r="AP392" s="292"/>
      <c r="AQ392" s="329"/>
      <c r="AR392" s="66"/>
      <c r="AS392" s="167"/>
      <c r="AT392" s="167"/>
      <c r="AU392" s="167"/>
      <c r="AV392" s="66"/>
      <c r="AW392" s="167"/>
      <c r="AX392" s="169"/>
      <c r="AY392" s="169"/>
      <c r="AZ392" s="259"/>
      <c r="BA392" s="250"/>
      <c r="BB392" s="169"/>
      <c r="BC392" s="250"/>
    </row>
    <row r="393" spans="2:55" s="170" customFormat="1" ht="21" hidden="1" customHeight="1" x14ac:dyDescent="0.25">
      <c r="B393" s="264"/>
      <c r="C393" s="267"/>
      <c r="D393" s="258"/>
      <c r="E393" s="259"/>
      <c r="F393" s="255"/>
      <c r="G393" s="258"/>
      <c r="H393" s="250"/>
      <c r="I393" s="252"/>
      <c r="J393" s="254"/>
      <c r="K393" s="182"/>
      <c r="L393" s="261"/>
      <c r="M393" s="262"/>
      <c r="N393" s="261"/>
      <c r="O393" s="256"/>
      <c r="P393" s="292"/>
      <c r="Q393" s="261"/>
      <c r="R393" s="330"/>
      <c r="S393" s="330"/>
      <c r="T393" s="330"/>
      <c r="U393" s="328"/>
      <c r="V393" s="292"/>
      <c r="W393" s="149"/>
      <c r="X393" s="166"/>
      <c r="Y393" s="175" t="str">
        <f>IF(X393=Controles!$D$5,Controles!$E$5,IF(X393=Controles!$D$6,Controles!$E$6,IF(X393=Controles!$D$7,Controles!$E$7," ")))</f>
        <v xml:space="preserve"> </v>
      </c>
      <c r="Z393" s="166"/>
      <c r="AA393" s="65" t="str">
        <f>IF(Z393=Controles!$D$8,Controles!$E$8,IF(Z393=Controles!$D$9,Controles!$E$9," "))</f>
        <v xml:space="preserve"> </v>
      </c>
      <c r="AB393" s="65" t="str">
        <f t="shared" si="182"/>
        <v/>
      </c>
      <c r="AC393" s="166"/>
      <c r="AD393" s="166"/>
      <c r="AE393" s="166"/>
      <c r="AF393" s="97" t="str">
        <f>+IF(X393=Controles!$D$5,Controles!$N$5,IF(X393=Controles!$D$6,Controles!$N$6,IF(X393=Controles!$D$7,Controles!$N$7," ")))</f>
        <v xml:space="preserve"> </v>
      </c>
      <c r="AG393" s="138" t="str">
        <f>IFERROR(IF(AND(AF392=Controles!$N$5,AF393=Controles!$N$5),(AG392-(+AG392*AB393)),IF(AND(AF392=Controles!$N$7,AF393=Controles!$N$5),(AG391-(+AG391*AB393)),IF(AF393=Controles!$N$7,AG392,""))),"")</f>
        <v/>
      </c>
      <c r="AH393" s="138" t="str">
        <f>IFERROR(IF(AND(AF392=Controles!$N$7,AF393=Controles!$N$7),(AH392-(+AH392*AB393)),IF(AND(AF392=Controles!$N$5,AF393=Controles!$N$7),(AH391-(+AH391*AB393)),IF(AF393=Controles!$N$5,AH392,""))),"")</f>
        <v/>
      </c>
      <c r="AI393" s="178" t="str">
        <f t="shared" si="215"/>
        <v/>
      </c>
      <c r="AJ393" s="178" t="str">
        <f t="shared" si="216"/>
        <v/>
      </c>
      <c r="AK393" s="179" t="str">
        <f t="shared" si="217"/>
        <v xml:space="preserve"> </v>
      </c>
      <c r="AL393" s="180" t="str">
        <f>IFERROR(VLOOKUP(AK393,'Matriz Calificación'!$C$54:$F$78,2,FALSE),"")</f>
        <v/>
      </c>
      <c r="AM393" s="181" t="str">
        <f>IFERROR(VLOOKUP(AL393,'Matriz Calificación'!$D$54:$I$78,4,FALSE)," ")</f>
        <v xml:space="preserve"> </v>
      </c>
      <c r="AN393" s="289"/>
      <c r="AO393" s="289"/>
      <c r="AP393" s="292"/>
      <c r="AQ393" s="329"/>
      <c r="AR393" s="66"/>
      <c r="AS393" s="167"/>
      <c r="AT393" s="167"/>
      <c r="AU393" s="167"/>
      <c r="AV393" s="66"/>
      <c r="AW393" s="167"/>
      <c r="AX393" s="169"/>
      <c r="AY393" s="169"/>
      <c r="AZ393" s="259"/>
      <c r="BA393" s="250"/>
      <c r="BB393" s="169"/>
      <c r="BC393" s="250"/>
    </row>
    <row r="394" spans="2:55" s="170" customFormat="1" ht="21" hidden="1" customHeight="1" x14ac:dyDescent="0.25">
      <c r="B394" s="264"/>
      <c r="C394" s="267"/>
      <c r="D394" s="258"/>
      <c r="E394" s="259"/>
      <c r="F394" s="255"/>
      <c r="G394" s="258"/>
      <c r="H394" s="250"/>
      <c r="I394" s="252"/>
      <c r="J394" s="254"/>
      <c r="K394" s="182"/>
      <c r="L394" s="261"/>
      <c r="M394" s="262"/>
      <c r="N394" s="261"/>
      <c r="O394" s="256"/>
      <c r="P394" s="292"/>
      <c r="Q394" s="261"/>
      <c r="R394" s="330"/>
      <c r="S394" s="330"/>
      <c r="T394" s="330"/>
      <c r="U394" s="328"/>
      <c r="V394" s="292"/>
      <c r="W394" s="149"/>
      <c r="X394" s="166"/>
      <c r="Y394" s="175" t="str">
        <f>IF(X394=Controles!$D$5,Controles!$E$5,IF(X394=Controles!$D$6,Controles!$E$6,IF(X394=Controles!$D$7,Controles!$E$7," ")))</f>
        <v xml:space="preserve"> </v>
      </c>
      <c r="Z394" s="166"/>
      <c r="AA394" s="65" t="str">
        <f>IF(Z394=Controles!$D$8,Controles!$E$8,IF(Z394=Controles!$D$9,Controles!$E$9," "))</f>
        <v xml:space="preserve"> </v>
      </c>
      <c r="AB394" s="65" t="str">
        <f t="shared" si="182"/>
        <v/>
      </c>
      <c r="AC394" s="166"/>
      <c r="AD394" s="166"/>
      <c r="AE394" s="166"/>
      <c r="AF394" s="97" t="str">
        <f>+IF(X394=Controles!$D$5,Controles!$N$5,IF(X394=Controles!$D$6,Controles!$N$6,IF(X394=Controles!$D$7,Controles!$N$7," ")))</f>
        <v xml:space="preserve"> </v>
      </c>
      <c r="AG394" s="138" t="str">
        <f>IFERROR(IF(AND(AF393=Controles!$N$5,AF394=Controles!$N$5),(AG393-(+AG393*AB394)),IF(AND(AF393=Controles!$N$7,AF394=Controles!$N$5),(AG392-(+AG392*AB394)),IF(AF394=Controles!$N$7,AG393,""))),"")</f>
        <v/>
      </c>
      <c r="AH394" s="138" t="str">
        <f>IFERROR(IF(AND(AF393=Controles!$N$7,AF394=Controles!$N$7),(AH393-(+AH393*AB394)),IF(AND(AF393=Controles!$N$5,AF394=Controles!$N$7),(AH392-(+AH392*AB394)),IF(AF394=Controles!$N$5,AH393,""))),"")</f>
        <v/>
      </c>
      <c r="AI394" s="178" t="str">
        <f t="shared" si="215"/>
        <v/>
      </c>
      <c r="AJ394" s="178" t="str">
        <f t="shared" si="216"/>
        <v/>
      </c>
      <c r="AK394" s="179" t="str">
        <f t="shared" si="217"/>
        <v xml:space="preserve"> </v>
      </c>
      <c r="AL394" s="180" t="str">
        <f>IFERROR(VLOOKUP(AK394,'Matriz Calificación'!$C$54:$F$78,2,FALSE),"")</f>
        <v/>
      </c>
      <c r="AM394" s="181" t="str">
        <f>IFERROR(VLOOKUP(AL394,'Matriz Calificación'!$D$54:$I$78,4,FALSE)," ")</f>
        <v xml:space="preserve"> </v>
      </c>
      <c r="AN394" s="289"/>
      <c r="AO394" s="289"/>
      <c r="AP394" s="292"/>
      <c r="AQ394" s="329"/>
      <c r="AR394" s="66"/>
      <c r="AS394" s="167"/>
      <c r="AT394" s="167"/>
      <c r="AU394" s="167"/>
      <c r="AV394" s="66"/>
      <c r="AW394" s="167"/>
      <c r="AX394" s="169"/>
      <c r="AY394" s="169"/>
      <c r="AZ394" s="259"/>
      <c r="BA394" s="250"/>
      <c r="BB394" s="169"/>
      <c r="BC394" s="250"/>
    </row>
    <row r="395" spans="2:55" s="170" customFormat="1" ht="21" hidden="1" customHeight="1" x14ac:dyDescent="0.25">
      <c r="B395" s="264"/>
      <c r="C395" s="267"/>
      <c r="D395" s="258"/>
      <c r="E395" s="259"/>
      <c r="F395" s="255"/>
      <c r="G395" s="258"/>
      <c r="H395" s="250"/>
      <c r="I395" s="252"/>
      <c r="J395" s="254"/>
      <c r="K395" s="182"/>
      <c r="L395" s="261"/>
      <c r="M395" s="262"/>
      <c r="N395" s="261"/>
      <c r="O395" s="256"/>
      <c r="P395" s="292"/>
      <c r="Q395" s="261"/>
      <c r="R395" s="330"/>
      <c r="S395" s="330"/>
      <c r="T395" s="330"/>
      <c r="U395" s="328"/>
      <c r="V395" s="292"/>
      <c r="W395" s="149"/>
      <c r="X395" s="166"/>
      <c r="Y395" s="175" t="str">
        <f>IF(X395=Controles!$D$5,Controles!$E$5,IF(X395=Controles!$D$6,Controles!$E$6,IF(X395=Controles!$D$7,Controles!$E$7," ")))</f>
        <v xml:space="preserve"> </v>
      </c>
      <c r="Z395" s="166"/>
      <c r="AA395" s="65" t="str">
        <f>IF(Z395=Controles!$D$8,Controles!$E$8,IF(Z395=Controles!$D$9,Controles!$E$9," "))</f>
        <v xml:space="preserve"> </v>
      </c>
      <c r="AB395" s="65" t="str">
        <f t="shared" si="182"/>
        <v/>
      </c>
      <c r="AC395" s="166"/>
      <c r="AD395" s="166"/>
      <c r="AE395" s="166"/>
      <c r="AF395" s="97" t="str">
        <f>+IF(X395=Controles!$D$5,Controles!$N$5,IF(X395=Controles!$D$6,Controles!$N$6,IF(X395=Controles!$D$7,Controles!$N$7," ")))</f>
        <v xml:space="preserve"> </v>
      </c>
      <c r="AG395" s="138" t="str">
        <f>IFERROR(IF(AND(AF394=Controles!$N$5,AF395=Controles!$N$5),(AG394-(+AG394*AB395)),IF(AND(AF394=Controles!$N$7,AF395=Controles!$N$5),(AG393-(+AG393*AB395)),IF(AF395=Controles!$N$7,AG394,""))),"")</f>
        <v/>
      </c>
      <c r="AH395" s="138" t="str">
        <f>IFERROR(IF(AND(AF394=Controles!$N$7,AF395=Controles!$N$7),(AH394-(+AH394*AB395)),IF(AND(AF394=Controles!$N$5,AF395=Controles!$N$7),(AH393-(+AH393*AB395)),IF(AF395=Controles!$N$5,AH394,""))),"")</f>
        <v/>
      </c>
      <c r="AI395" s="178" t="str">
        <f t="shared" si="215"/>
        <v/>
      </c>
      <c r="AJ395" s="178" t="str">
        <f t="shared" si="216"/>
        <v/>
      </c>
      <c r="AK395" s="179" t="str">
        <f t="shared" si="217"/>
        <v xml:space="preserve"> </v>
      </c>
      <c r="AL395" s="180" t="str">
        <f>IFERROR(VLOOKUP(AK395,'Matriz Calificación'!$C$54:$F$78,2,FALSE),"")</f>
        <v/>
      </c>
      <c r="AM395" s="181" t="str">
        <f>IFERROR(VLOOKUP(AL395,'Matriz Calificación'!$D$54:$I$78,4,FALSE)," ")</f>
        <v xml:space="preserve"> </v>
      </c>
      <c r="AN395" s="289"/>
      <c r="AO395" s="289"/>
      <c r="AP395" s="292"/>
      <c r="AQ395" s="329"/>
      <c r="AR395" s="66"/>
      <c r="AS395" s="165"/>
      <c r="AT395" s="168"/>
      <c r="AU395" s="168"/>
      <c r="AV395" s="66"/>
      <c r="AW395" s="167"/>
      <c r="AX395" s="169"/>
      <c r="AY395" s="169"/>
      <c r="AZ395" s="259"/>
      <c r="BA395" s="250"/>
      <c r="BB395" s="169"/>
      <c r="BC395" s="250"/>
    </row>
    <row r="396" spans="2:55" s="170" customFormat="1" ht="21" hidden="1" customHeight="1" x14ac:dyDescent="0.25">
      <c r="B396" s="264"/>
      <c r="C396" s="267"/>
      <c r="D396" s="258"/>
      <c r="E396" s="259"/>
      <c r="F396" s="255"/>
      <c r="G396" s="258"/>
      <c r="H396" s="250"/>
      <c r="I396" s="252"/>
      <c r="J396" s="254"/>
      <c r="K396" s="182"/>
      <c r="L396" s="261"/>
      <c r="M396" s="262"/>
      <c r="N396" s="261"/>
      <c r="O396" s="256"/>
      <c r="P396" s="292"/>
      <c r="Q396" s="261"/>
      <c r="R396" s="330"/>
      <c r="S396" s="330"/>
      <c r="T396" s="330"/>
      <c r="U396" s="328"/>
      <c r="V396" s="292"/>
      <c r="W396" s="149"/>
      <c r="X396" s="166"/>
      <c r="Y396" s="175" t="str">
        <f>IF(X396=Controles!$D$5,Controles!$E$5,IF(X396=Controles!$D$6,Controles!$E$6,IF(X396=Controles!$D$7,Controles!$E$7," ")))</f>
        <v xml:space="preserve"> </v>
      </c>
      <c r="Z396" s="166"/>
      <c r="AA396" s="65" t="str">
        <f>IF(Z396=Controles!$D$8,Controles!$E$8,IF(Z396=Controles!$D$9,Controles!$E$9," "))</f>
        <v xml:space="preserve"> </v>
      </c>
      <c r="AB396" s="65" t="str">
        <f t="shared" ref="AB396:AB459" si="218">+IFERROR(Y396+AA396,"")</f>
        <v/>
      </c>
      <c r="AC396" s="166"/>
      <c r="AD396" s="166"/>
      <c r="AE396" s="166"/>
      <c r="AF396" s="97" t="str">
        <f>+IF(X396=Controles!$D$5,Controles!$N$5,IF(X396=Controles!$D$6,Controles!$N$6,IF(X396=Controles!$D$7,Controles!$N$7," ")))</f>
        <v xml:space="preserve"> </v>
      </c>
      <c r="AG396" s="138" t="str">
        <f>IFERROR(IF(AND(AF395=Controles!$N$5,AF396=Controles!$N$5),(AG395-(+AG395*AB396)),IF(AND(AF395=Controles!$N$7,AF396=Controles!$N$5),(AG394-(+AG394*AB396)),IF(AF396=Controles!$N$7,AG395,""))),"")</f>
        <v/>
      </c>
      <c r="AH396" s="138" t="str">
        <f>IFERROR(IF(AND(AF395=Controles!$N$7,AF396=Controles!$N$7),(AH395-(+AH395*AB396)),IF(AND(AF395=Controles!$N$5,AF396=Controles!$N$7),(AH394-(+AH394*AB396)),IF(AF396=Controles!$N$5,AH395,""))),"")</f>
        <v/>
      </c>
      <c r="AI396" s="178" t="str">
        <f t="shared" si="215"/>
        <v/>
      </c>
      <c r="AJ396" s="178" t="str">
        <f t="shared" si="216"/>
        <v/>
      </c>
      <c r="AK396" s="179" t="str">
        <f t="shared" si="217"/>
        <v xml:space="preserve"> </v>
      </c>
      <c r="AL396" s="180" t="str">
        <f>IFERROR(VLOOKUP(AK396,'Matriz Calificación'!$C$54:$F$78,2,FALSE),"")</f>
        <v/>
      </c>
      <c r="AM396" s="181" t="str">
        <f>IFERROR(VLOOKUP(AL396,'Matriz Calificación'!$D$54:$I$78,4,FALSE)," ")</f>
        <v xml:space="preserve"> </v>
      </c>
      <c r="AN396" s="289"/>
      <c r="AO396" s="289"/>
      <c r="AP396" s="292"/>
      <c r="AQ396" s="329"/>
      <c r="AR396" s="66"/>
      <c r="AS396" s="165"/>
      <c r="AT396" s="168"/>
      <c r="AU396" s="168"/>
      <c r="AV396" s="66"/>
      <c r="AW396" s="167"/>
      <c r="AX396" s="169"/>
      <c r="AY396" s="169"/>
      <c r="AZ396" s="259"/>
      <c r="BA396" s="250"/>
      <c r="BB396" s="169"/>
      <c r="BC396" s="250"/>
    </row>
    <row r="397" spans="2:55" s="170" customFormat="1" ht="21" hidden="1" customHeight="1" x14ac:dyDescent="0.25">
      <c r="B397" s="265"/>
      <c r="C397" s="268"/>
      <c r="D397" s="258"/>
      <c r="E397" s="259"/>
      <c r="F397" s="255"/>
      <c r="G397" s="258"/>
      <c r="H397" s="250"/>
      <c r="I397" s="253"/>
      <c r="J397" s="254"/>
      <c r="K397" s="182"/>
      <c r="L397" s="261"/>
      <c r="M397" s="262"/>
      <c r="N397" s="261"/>
      <c r="O397" s="257"/>
      <c r="P397" s="292"/>
      <c r="Q397" s="261"/>
      <c r="R397" s="330"/>
      <c r="S397" s="330"/>
      <c r="T397" s="330"/>
      <c r="U397" s="328"/>
      <c r="V397" s="292"/>
      <c r="W397" s="149"/>
      <c r="X397" s="166"/>
      <c r="Y397" s="175" t="str">
        <f>IF(X397=Controles!$D$5,Controles!$E$5,IF(X397=Controles!$D$6,Controles!$E$6,IF(X397=Controles!$D$7,Controles!$E$7," ")))</f>
        <v xml:space="preserve"> </v>
      </c>
      <c r="Z397" s="166"/>
      <c r="AA397" s="65" t="str">
        <f>IF(Z397=Controles!$D$8,Controles!$E$8,IF(Z397=Controles!$D$9,Controles!$E$9," "))</f>
        <v xml:space="preserve"> </v>
      </c>
      <c r="AB397" s="65" t="str">
        <f t="shared" si="218"/>
        <v/>
      </c>
      <c r="AC397" s="166"/>
      <c r="AD397" s="166"/>
      <c r="AE397" s="166"/>
      <c r="AF397" s="97" t="str">
        <f>+IF(X397=Controles!$D$5,Controles!$N$5,IF(X397=Controles!$D$6,Controles!$N$6,IF(X397=Controles!$D$7,Controles!$N$7," ")))</f>
        <v xml:space="preserve"> </v>
      </c>
      <c r="AG397" s="138" t="str">
        <f>IFERROR(IF(AND(AF396=Controles!$N$5,AF397=Controles!$N$5),(AG396-(+AG396*AB397)),IF(AND(AF396=Controles!$N$7,AF397=Controles!$N$5),(AG395-(+AG395*AB397)),IF(AF397=Controles!$N$7,AG396,""))),"")</f>
        <v/>
      </c>
      <c r="AH397" s="138" t="str">
        <f>IFERROR(IF(AND(AF396=Controles!$N$7,AF397=Controles!$N$7),(AH396-(+AH396*AB397)),IF(AND(AF396=Controles!$N$5,AF397=Controles!$N$7),(AH395-(+AH395*AB397)),IF(AF397=Controles!$N$5,AH396,""))),"")</f>
        <v/>
      </c>
      <c r="AI397" s="178" t="str">
        <f t="shared" si="215"/>
        <v/>
      </c>
      <c r="AJ397" s="178" t="str">
        <f t="shared" si="216"/>
        <v/>
      </c>
      <c r="AK397" s="179" t="str">
        <f t="shared" si="217"/>
        <v xml:space="preserve"> </v>
      </c>
      <c r="AL397" s="180" t="str">
        <f>IFERROR(VLOOKUP(AK397,'Matriz Calificación'!$C$54:$F$78,2,FALSE),"")</f>
        <v/>
      </c>
      <c r="AM397" s="181" t="str">
        <f>IFERROR(VLOOKUP(AL397,'Matriz Calificación'!$D$54:$I$78,4,FALSE)," ")</f>
        <v xml:space="preserve"> </v>
      </c>
      <c r="AN397" s="290"/>
      <c r="AO397" s="290"/>
      <c r="AP397" s="292"/>
      <c r="AQ397" s="329"/>
      <c r="AR397" s="66"/>
      <c r="AS397" s="165"/>
      <c r="AT397" s="67"/>
      <c r="AU397" s="67"/>
      <c r="AV397" s="66"/>
      <c r="AW397" s="167"/>
      <c r="AX397" s="169"/>
      <c r="AY397" s="169"/>
      <c r="AZ397" s="259"/>
      <c r="BA397" s="250"/>
      <c r="BB397" s="169"/>
      <c r="BC397" s="250"/>
    </row>
    <row r="398" spans="2:55" s="170" customFormat="1" ht="21" hidden="1" customHeight="1" x14ac:dyDescent="0.25">
      <c r="B398" s="263"/>
      <c r="C398" s="266" t="str">
        <f>+IFERROR(VLOOKUP(B398,INF!$A$2:$B$90,2,FALSE)," ")</f>
        <v xml:space="preserve"> </v>
      </c>
      <c r="D398" s="258"/>
      <c r="E398" s="259"/>
      <c r="F398" s="260"/>
      <c r="G398" s="258"/>
      <c r="H398" s="250"/>
      <c r="I398" s="251"/>
      <c r="J398" s="254" t="str">
        <f t="shared" ref="J398" si="219">IF(G398&lt;&gt;"",CONCATENATE("Posibilidad de ",G398," por"," ",H398," debido a"," ",I398),"")</f>
        <v/>
      </c>
      <c r="K398" s="182"/>
      <c r="L398" s="261"/>
      <c r="M398" s="262"/>
      <c r="N398" s="261"/>
      <c r="O398" s="256"/>
      <c r="P398" s="292" t="str">
        <f>IF(O398="","",IF(O398&lt;=2,Probabilidad!$B$8,IF(O398&lt;=11.999,Probabilidad!$B$7,IF(O398&lt;=48,Probabilidad!$B$6,IF(O398&lt;=239.999,Probabilidad!$B$5,IF(O398&gt;=240,Probabilidad!$B$4,""))))))</f>
        <v/>
      </c>
      <c r="Q398" s="261"/>
      <c r="R398" s="330" t="str">
        <f>IFERROR(VLOOKUP(P398,Probabilidad!$B$4:$C$8,2,FALSE),"")</f>
        <v/>
      </c>
      <c r="S398" s="330" t="str">
        <f>IFERROR(VLOOKUP(Q398,Impacto!$B$4:$C$16,2,FALSE),"")</f>
        <v/>
      </c>
      <c r="T398" s="330" t="str">
        <f t="shared" ref="T398" si="220">IFERROR(VALUE((R398&amp;""&amp;S398))," ")</f>
        <v xml:space="preserve"> </v>
      </c>
      <c r="U398" s="328" t="str">
        <f>IFERROR(VLOOKUP(T398,'Matriz Calificación'!$C$54:$D$78,2,FALSE)," ")</f>
        <v xml:space="preserve"> </v>
      </c>
      <c r="V398" s="292" t="str">
        <f>IFERROR(VLOOKUP(T398,'Matriz Calificación'!$C$54:$F$78,3,FALSE)," ")</f>
        <v xml:space="preserve"> </v>
      </c>
      <c r="W398" s="149"/>
      <c r="X398" s="166"/>
      <c r="Y398" s="175" t="str">
        <f>IF(X398=Controles!$D$5,Controles!$E$5,IF(X398=Controles!$D$6,Controles!$E$6,IF(X398=Controles!$D$7,Controles!$E$7," ")))</f>
        <v xml:space="preserve"> </v>
      </c>
      <c r="Z398" s="166"/>
      <c r="AA398" s="65" t="str">
        <f>IF(Z398=Controles!$D$8,Controles!$E$8,IF(Z398=Controles!$D$9,Controles!$E$9," "))</f>
        <v xml:space="preserve"> </v>
      </c>
      <c r="AB398" s="65" t="str">
        <f t="shared" si="218"/>
        <v/>
      </c>
      <c r="AC398" s="166"/>
      <c r="AD398" s="166"/>
      <c r="AE398" s="166"/>
      <c r="AF398" s="97" t="str">
        <f>+IF(X398=Controles!$D$5,Controles!$N$5,IF(X398=Controles!$D$6,Controles!$N$6,IF(X398=Controles!$D$7,Controles!$N$7," ")))</f>
        <v xml:space="preserve"> </v>
      </c>
      <c r="AG398" s="138" t="str">
        <f>IFERROR(IF(AF398=Controles!$N$5,(($R$398-($R$398*AB398))),IF(AF398=Controles!$N$7,$R$398,""))," ")</f>
        <v/>
      </c>
      <c r="AH398" s="138" t="str">
        <f>IFERROR(IF(AF398=Controles!$N$7,(($S$398-($S$398*AB398))),IF(AF398=Controles!$N$5,$S$398,""))," ")</f>
        <v/>
      </c>
      <c r="AI398" s="178" t="str">
        <f>IFERROR(IF(AG398="","",IF(AG398&lt;=20,"20",IF(AG398&lt;=40,"40",IF(AG398&lt;=60,"60",IF(AG398&lt;=80,"80","100"))))),"")</f>
        <v/>
      </c>
      <c r="AJ398" s="178" t="str">
        <f>IFERROR(IF(AH398="","",IF(AH398&lt;=20,"20",IF(AH398&lt;=40,"40",IF(AH398&lt;=60,"60",IF(AH398&lt;=80,"80","100"))))),"")</f>
        <v/>
      </c>
      <c r="AK398" s="179" t="str">
        <f>IFERROR(VALUE((AI398&amp;""&amp;AJ398))," ")</f>
        <v xml:space="preserve"> </v>
      </c>
      <c r="AL398" s="180" t="str">
        <f>IFERROR(VLOOKUP(AK398,'Matriz Calificación'!$C$54:$F$78,2,FALSE),"")</f>
        <v/>
      </c>
      <c r="AM398" s="181" t="str">
        <f>IFERROR(VLOOKUP(AL398,'Matriz Calificación'!$D$54:$I$78,4,FALSE)," ")</f>
        <v xml:space="preserve"> </v>
      </c>
      <c r="AN398" s="288" t="e" cm="1" vm="1">
        <f t="array" aca="1" ref="AN398" ca="1">INDEX(AK398:AK406,COUNT(AK398:AK406))</f>
        <v>#VALUE!</v>
      </c>
      <c r="AO398" s="288" t="str">
        <f ca="1">IFERROR(VLOOKUP(AN398,'Matriz Calificación'!$C$54:$F$78,2,FALSE),"")</f>
        <v/>
      </c>
      <c r="AP398" s="292" t="str">
        <f ca="1">IFERROR(VLOOKUP(AO398,'Matriz Calificación'!$D$54:$I$78,4,FALSE)," ")</f>
        <v xml:space="preserve"> </v>
      </c>
      <c r="AQ398" s="329" t="str">
        <f ca="1">IFERROR(VLOOKUP(AO398,'Matriz Calificación'!$D$54:$I$78,5,FALSE)," ")</f>
        <v xml:space="preserve"> </v>
      </c>
      <c r="AR398" s="66"/>
      <c r="AS398" s="167"/>
      <c r="AT398" s="167"/>
      <c r="AU398" s="167"/>
      <c r="AV398" s="66"/>
      <c r="AW398" s="167"/>
      <c r="AX398" s="169"/>
      <c r="AY398" s="169"/>
      <c r="AZ398" s="259"/>
      <c r="BA398" s="250"/>
      <c r="BB398" s="169"/>
      <c r="BC398" s="250"/>
    </row>
    <row r="399" spans="2:55" s="170" customFormat="1" ht="21" hidden="1" customHeight="1" x14ac:dyDescent="0.25">
      <c r="B399" s="264"/>
      <c r="C399" s="267"/>
      <c r="D399" s="258"/>
      <c r="E399" s="259"/>
      <c r="F399" s="255"/>
      <c r="G399" s="258"/>
      <c r="H399" s="250"/>
      <c r="I399" s="252"/>
      <c r="J399" s="254"/>
      <c r="K399" s="182"/>
      <c r="L399" s="261"/>
      <c r="M399" s="262"/>
      <c r="N399" s="261"/>
      <c r="O399" s="256"/>
      <c r="P399" s="292"/>
      <c r="Q399" s="261"/>
      <c r="R399" s="330"/>
      <c r="S399" s="330"/>
      <c r="T399" s="330"/>
      <c r="U399" s="328"/>
      <c r="V399" s="292"/>
      <c r="W399" s="149"/>
      <c r="X399" s="166"/>
      <c r="Y399" s="175" t="str">
        <f>IF(X399=Controles!$D$5,Controles!$E$5,IF(X399=Controles!$D$6,Controles!$E$6,IF(X399=Controles!$D$7,Controles!$E$7," ")))</f>
        <v xml:space="preserve"> </v>
      </c>
      <c r="Z399" s="166"/>
      <c r="AA399" s="65" t="str">
        <f>IF(Z399=Controles!$D$8,Controles!$E$8,IF(Z399=Controles!$D$9,Controles!$E$9," "))</f>
        <v xml:space="preserve"> </v>
      </c>
      <c r="AB399" s="65" t="str">
        <f t="shared" si="218"/>
        <v/>
      </c>
      <c r="AC399" s="166"/>
      <c r="AD399" s="166"/>
      <c r="AE399" s="166"/>
      <c r="AF399" s="97" t="str">
        <f>+IF(X399=Controles!$D$5,Controles!$N$5,IF(X399=Controles!$D$6,Controles!$N$6,IF(X399=Controles!$D$7,Controles!$N$7," ")))</f>
        <v xml:space="preserve"> </v>
      </c>
      <c r="AG399" s="138" t="str">
        <f>IFERROR(IF(AND(AF398=Controles!$N$5,AF399=Controles!$N$5),(AG398-(+AG398*AB399)),IF(AF399=Controles!$N$5,(R398-(+R398*AB399)),IF(AF399=Controles!$N$7,AG398,""))),"")</f>
        <v/>
      </c>
      <c r="AH399" s="138" t="str">
        <f>IFERROR(IF(AND(AF398=Controles!$N$7,AF399=Controles!$N$7),(AH398-(+AH398*AB399)),IF(AF399=Controles!$N$7,($S$398-(+$S$398*AB399)),IF(AF399=Controles!$N$5,AH398,""))),"")</f>
        <v/>
      </c>
      <c r="AI399" s="178" t="str">
        <f t="shared" ref="AI399:AI406" si="221">IFERROR(IF(AG399="","",IF(AG399&lt;=20,"20",IF(AG399&lt;=40,"40",IF(AG399&lt;=60,"60",IF(AG399&lt;=80,"80","100"))))),"")</f>
        <v/>
      </c>
      <c r="AJ399" s="178" t="str">
        <f t="shared" ref="AJ399:AJ406" si="222">IFERROR(IF(AH399="","",IF(AH399&lt;=20,"20",IF(AH399&lt;=40,"40",IF(AH399&lt;=60,"60",IF(AH399&lt;=80,"80","100"))))),"")</f>
        <v/>
      </c>
      <c r="AK399" s="179" t="str">
        <f t="shared" ref="AK399:AK406" si="223">IFERROR(VALUE((AI399&amp;""&amp;AJ399))," ")</f>
        <v xml:space="preserve"> </v>
      </c>
      <c r="AL399" s="180" t="str">
        <f>IFERROR(VLOOKUP(AK399,'Matriz Calificación'!$C$54:$F$78,2,FALSE),"")</f>
        <v/>
      </c>
      <c r="AM399" s="181" t="str">
        <f>IFERROR(VLOOKUP(AL399,'Matriz Calificación'!$D$54:$I$78,4,FALSE)," ")</f>
        <v xml:space="preserve"> </v>
      </c>
      <c r="AN399" s="289"/>
      <c r="AO399" s="289"/>
      <c r="AP399" s="292"/>
      <c r="AQ399" s="329"/>
      <c r="AR399" s="66"/>
      <c r="AS399" s="167"/>
      <c r="AT399" s="167"/>
      <c r="AU399" s="167"/>
      <c r="AV399" s="66"/>
      <c r="AW399" s="167"/>
      <c r="AX399" s="169"/>
      <c r="AY399" s="169"/>
      <c r="AZ399" s="259"/>
      <c r="BA399" s="250"/>
      <c r="BB399" s="169"/>
      <c r="BC399" s="250"/>
    </row>
    <row r="400" spans="2:55" s="170" customFormat="1" ht="21" hidden="1" customHeight="1" x14ac:dyDescent="0.25">
      <c r="B400" s="264"/>
      <c r="C400" s="267"/>
      <c r="D400" s="258"/>
      <c r="E400" s="259"/>
      <c r="F400" s="255"/>
      <c r="G400" s="258"/>
      <c r="H400" s="250"/>
      <c r="I400" s="252"/>
      <c r="J400" s="254"/>
      <c r="K400" s="182"/>
      <c r="L400" s="261"/>
      <c r="M400" s="262"/>
      <c r="N400" s="261"/>
      <c r="O400" s="256"/>
      <c r="P400" s="292"/>
      <c r="Q400" s="261"/>
      <c r="R400" s="330"/>
      <c r="S400" s="330"/>
      <c r="T400" s="330"/>
      <c r="U400" s="328"/>
      <c r="V400" s="292"/>
      <c r="W400" s="149"/>
      <c r="X400" s="166"/>
      <c r="Y400" s="175" t="str">
        <f>IF(X400=Controles!$D$5,Controles!$E$5,IF(X400=Controles!$D$6,Controles!$E$6,IF(X400=Controles!$D$7,Controles!$E$7," ")))</f>
        <v xml:space="preserve"> </v>
      </c>
      <c r="Z400" s="166"/>
      <c r="AA400" s="65" t="str">
        <f>IF(Z400=Controles!$D$8,Controles!$E$8,IF(Z400=Controles!$D$9,Controles!$E$9," "))</f>
        <v xml:space="preserve"> </v>
      </c>
      <c r="AB400" s="65" t="str">
        <f t="shared" si="218"/>
        <v/>
      </c>
      <c r="AC400" s="166"/>
      <c r="AD400" s="166"/>
      <c r="AE400" s="166"/>
      <c r="AF400" s="97" t="str">
        <f>+IF(X400=Controles!$D$5,Controles!$N$5,IF(X400=Controles!$D$6,Controles!$N$6,IF(X400=Controles!$D$7,Controles!$N$7," ")))</f>
        <v xml:space="preserve"> </v>
      </c>
      <c r="AG400" s="138" t="str">
        <f>IFERROR(IF(AND(AF399=Controles!$N$5,AF400=Controles!$N$5),(AG399-(+AG399*AB400)),IF(AND(AF399=Controles!$N$7,AF400=Controles!$N$5),(AG398-(+AG398*AB400)),IF(AF400=Controles!$N$7,AG399,""))),"")</f>
        <v/>
      </c>
      <c r="AH400" s="138" t="str">
        <f>IFERROR(IF(AND(AF399=Controles!$N$7,AF400=Controles!$N$7),(AH399-(+AH399*AB400)),IF(AND(AF399=Controles!$N$5,AF400=Controles!$N$7),(AH398-(+AH398*AB400)),IF(AF400=Controles!$N$5,AH399,""))),"")</f>
        <v/>
      </c>
      <c r="AI400" s="178" t="str">
        <f t="shared" si="221"/>
        <v/>
      </c>
      <c r="AJ400" s="178" t="str">
        <f t="shared" si="222"/>
        <v/>
      </c>
      <c r="AK400" s="179" t="str">
        <f t="shared" si="223"/>
        <v xml:space="preserve"> </v>
      </c>
      <c r="AL400" s="180" t="str">
        <f>IFERROR(VLOOKUP(AK400,'Matriz Calificación'!$C$54:$F$78,2,FALSE),"")</f>
        <v/>
      </c>
      <c r="AM400" s="181" t="str">
        <f>IFERROR(VLOOKUP(AL400,'Matriz Calificación'!$D$54:$I$78,4,FALSE)," ")</f>
        <v xml:space="preserve"> </v>
      </c>
      <c r="AN400" s="289"/>
      <c r="AO400" s="289"/>
      <c r="AP400" s="292"/>
      <c r="AQ400" s="329"/>
      <c r="AR400" s="66"/>
      <c r="AS400" s="167"/>
      <c r="AT400" s="167"/>
      <c r="AU400" s="167"/>
      <c r="AV400" s="66"/>
      <c r="AW400" s="167"/>
      <c r="AX400" s="169"/>
      <c r="AY400" s="169"/>
      <c r="AZ400" s="259"/>
      <c r="BA400" s="250"/>
      <c r="BB400" s="169"/>
      <c r="BC400" s="250"/>
    </row>
    <row r="401" spans="2:55" s="170" customFormat="1" ht="21" hidden="1" customHeight="1" x14ac:dyDescent="0.25">
      <c r="B401" s="264"/>
      <c r="C401" s="267"/>
      <c r="D401" s="258"/>
      <c r="E401" s="259"/>
      <c r="F401" s="255"/>
      <c r="G401" s="258"/>
      <c r="H401" s="250"/>
      <c r="I401" s="252"/>
      <c r="J401" s="254"/>
      <c r="K401" s="182"/>
      <c r="L401" s="261"/>
      <c r="M401" s="262"/>
      <c r="N401" s="261"/>
      <c r="O401" s="256"/>
      <c r="P401" s="292"/>
      <c r="Q401" s="261"/>
      <c r="R401" s="330"/>
      <c r="S401" s="330"/>
      <c r="T401" s="330"/>
      <c r="U401" s="328"/>
      <c r="V401" s="292"/>
      <c r="W401" s="149"/>
      <c r="X401" s="166"/>
      <c r="Y401" s="175" t="str">
        <f>IF(X401=Controles!$D$5,Controles!$E$5,IF(X401=Controles!$D$6,Controles!$E$6,IF(X401=Controles!$D$7,Controles!$E$7," ")))</f>
        <v xml:space="preserve"> </v>
      </c>
      <c r="Z401" s="166"/>
      <c r="AA401" s="65" t="str">
        <f>IF(Z401=Controles!$D$8,Controles!$E$8,IF(Z401=Controles!$D$9,Controles!$E$9," "))</f>
        <v xml:space="preserve"> </v>
      </c>
      <c r="AB401" s="65" t="str">
        <f t="shared" si="218"/>
        <v/>
      </c>
      <c r="AC401" s="166"/>
      <c r="AD401" s="166"/>
      <c r="AE401" s="166"/>
      <c r="AF401" s="97" t="str">
        <f>+IF(X401=Controles!$D$5,Controles!$N$5,IF(X401=Controles!$D$6,Controles!$N$6,IF(X401=Controles!$D$7,Controles!$N$7," ")))</f>
        <v xml:space="preserve"> </v>
      </c>
      <c r="AG401" s="138" t="str">
        <f>IFERROR(IF(AND(AF400=Controles!$N$5,AF401=Controles!$N$5),(AG400-(+AG400*AB401)),IF(AND(AF400=Controles!$N$7,AF401=Controles!$N$5),(AG399-(+AG399*AB401)),IF(AF401=Controles!$N$7,AG400,""))),"")</f>
        <v/>
      </c>
      <c r="AH401" s="138" t="str">
        <f>IFERROR(IF(AND(AF400=Controles!$N$7,AF401=Controles!$N$7),(AH400-(+AH400*AB401)),IF(AND(AF400=Controles!$N$5,AF401=Controles!$N$7),(AH399-(+AH399*AB401)),IF(AF401=Controles!$N$5,AH400,""))),"")</f>
        <v/>
      </c>
      <c r="AI401" s="178" t="str">
        <f t="shared" si="221"/>
        <v/>
      </c>
      <c r="AJ401" s="178" t="str">
        <f t="shared" si="222"/>
        <v/>
      </c>
      <c r="AK401" s="179" t="str">
        <f t="shared" si="223"/>
        <v xml:space="preserve"> </v>
      </c>
      <c r="AL401" s="180" t="str">
        <f>IFERROR(VLOOKUP(AK401,'Matriz Calificación'!$C$54:$F$78,2,FALSE),"")</f>
        <v/>
      </c>
      <c r="AM401" s="181" t="str">
        <f>IFERROR(VLOOKUP(AL401,'Matriz Calificación'!$D$54:$I$78,4,FALSE)," ")</f>
        <v xml:space="preserve"> </v>
      </c>
      <c r="AN401" s="289"/>
      <c r="AO401" s="289"/>
      <c r="AP401" s="292"/>
      <c r="AQ401" s="329"/>
      <c r="AR401" s="66"/>
      <c r="AS401" s="167"/>
      <c r="AT401" s="167"/>
      <c r="AU401" s="167"/>
      <c r="AV401" s="66"/>
      <c r="AW401" s="167"/>
      <c r="AX401" s="169"/>
      <c r="AY401" s="169"/>
      <c r="AZ401" s="259"/>
      <c r="BA401" s="250"/>
      <c r="BB401" s="169"/>
      <c r="BC401" s="250"/>
    </row>
    <row r="402" spans="2:55" s="170" customFormat="1" ht="21" hidden="1" customHeight="1" x14ac:dyDescent="0.25">
      <c r="B402" s="264"/>
      <c r="C402" s="267"/>
      <c r="D402" s="258"/>
      <c r="E402" s="259"/>
      <c r="F402" s="255"/>
      <c r="G402" s="258"/>
      <c r="H402" s="250"/>
      <c r="I402" s="252"/>
      <c r="J402" s="254"/>
      <c r="K402" s="182"/>
      <c r="L402" s="261"/>
      <c r="M402" s="262"/>
      <c r="N402" s="261"/>
      <c r="O402" s="256"/>
      <c r="P402" s="292"/>
      <c r="Q402" s="261"/>
      <c r="R402" s="330"/>
      <c r="S402" s="330"/>
      <c r="T402" s="330"/>
      <c r="U402" s="328"/>
      <c r="V402" s="292"/>
      <c r="W402" s="149"/>
      <c r="X402" s="166"/>
      <c r="Y402" s="175" t="str">
        <f>IF(X402=Controles!$D$5,Controles!$E$5,IF(X402=Controles!$D$6,Controles!$E$6,IF(X402=Controles!$D$7,Controles!$E$7," ")))</f>
        <v xml:space="preserve"> </v>
      </c>
      <c r="Z402" s="166"/>
      <c r="AA402" s="65" t="str">
        <f>IF(Z402=Controles!$D$8,Controles!$E$8,IF(Z402=Controles!$D$9,Controles!$E$9," "))</f>
        <v xml:space="preserve"> </v>
      </c>
      <c r="AB402" s="65" t="str">
        <f t="shared" si="218"/>
        <v/>
      </c>
      <c r="AC402" s="166"/>
      <c r="AD402" s="166"/>
      <c r="AE402" s="166"/>
      <c r="AF402" s="97" t="str">
        <f>+IF(X402=Controles!$D$5,Controles!$N$5,IF(X402=Controles!$D$6,Controles!$N$6,IF(X402=Controles!$D$7,Controles!$N$7," ")))</f>
        <v xml:space="preserve"> </v>
      </c>
      <c r="AG402" s="138" t="str">
        <f>IFERROR(IF(AND(AF401=Controles!$N$5,AF402=Controles!$N$5),(AG401-(+AG401*AB402)),IF(AND(AF401=Controles!$N$7,AF402=Controles!$N$5),(AG400-(+AG400*AB402)),IF(AF402=Controles!$N$7,AG401,""))),"")</f>
        <v/>
      </c>
      <c r="AH402" s="138" t="str">
        <f>IFERROR(IF(AND(AF401=Controles!$N$7,AF402=Controles!$N$7),(AH401-(+AH401*AB402)),IF(AND(AF401=Controles!$N$5,AF402=Controles!$N$7),(AH400-(+AH400*AB402)),IF(AF402=Controles!$N$5,AH401,""))),"")</f>
        <v/>
      </c>
      <c r="AI402" s="178" t="str">
        <f t="shared" si="221"/>
        <v/>
      </c>
      <c r="AJ402" s="178" t="str">
        <f t="shared" si="222"/>
        <v/>
      </c>
      <c r="AK402" s="179" t="str">
        <f t="shared" si="223"/>
        <v xml:space="preserve"> </v>
      </c>
      <c r="AL402" s="180" t="str">
        <f>IFERROR(VLOOKUP(AK402,'Matriz Calificación'!$C$54:$F$78,2,FALSE),"")</f>
        <v/>
      </c>
      <c r="AM402" s="181" t="str">
        <f>IFERROR(VLOOKUP(AL402,'Matriz Calificación'!$D$54:$I$78,4,FALSE)," ")</f>
        <v xml:space="preserve"> </v>
      </c>
      <c r="AN402" s="289"/>
      <c r="AO402" s="289"/>
      <c r="AP402" s="292"/>
      <c r="AQ402" s="329"/>
      <c r="AR402" s="66"/>
      <c r="AS402" s="167"/>
      <c r="AT402" s="167"/>
      <c r="AU402" s="167"/>
      <c r="AV402" s="66"/>
      <c r="AW402" s="167"/>
      <c r="AX402" s="169"/>
      <c r="AY402" s="169"/>
      <c r="AZ402" s="259"/>
      <c r="BA402" s="250"/>
      <c r="BB402" s="169"/>
      <c r="BC402" s="250"/>
    </row>
    <row r="403" spans="2:55" s="170" customFormat="1" ht="21" hidden="1" customHeight="1" x14ac:dyDescent="0.25">
      <c r="B403" s="264"/>
      <c r="C403" s="267"/>
      <c r="D403" s="258"/>
      <c r="E403" s="259"/>
      <c r="F403" s="255"/>
      <c r="G403" s="258"/>
      <c r="H403" s="250"/>
      <c r="I403" s="252"/>
      <c r="J403" s="254"/>
      <c r="K403" s="182"/>
      <c r="L403" s="261"/>
      <c r="M403" s="262"/>
      <c r="N403" s="261"/>
      <c r="O403" s="256"/>
      <c r="P403" s="292"/>
      <c r="Q403" s="261"/>
      <c r="R403" s="330"/>
      <c r="S403" s="330"/>
      <c r="T403" s="330"/>
      <c r="U403" s="328"/>
      <c r="V403" s="292"/>
      <c r="W403" s="149"/>
      <c r="X403" s="166"/>
      <c r="Y403" s="175" t="str">
        <f>IF(X403=Controles!$D$5,Controles!$E$5,IF(X403=Controles!$D$6,Controles!$E$6,IF(X403=Controles!$D$7,Controles!$E$7," ")))</f>
        <v xml:space="preserve"> </v>
      </c>
      <c r="Z403" s="166"/>
      <c r="AA403" s="65" t="str">
        <f>IF(Z403=Controles!$D$8,Controles!$E$8,IF(Z403=Controles!$D$9,Controles!$E$9," "))</f>
        <v xml:space="preserve"> </v>
      </c>
      <c r="AB403" s="65" t="str">
        <f t="shared" si="218"/>
        <v/>
      </c>
      <c r="AC403" s="166"/>
      <c r="AD403" s="166"/>
      <c r="AE403" s="166"/>
      <c r="AF403" s="97" t="str">
        <f>+IF(X403=Controles!$D$5,Controles!$N$5,IF(X403=Controles!$D$6,Controles!$N$6,IF(X403=Controles!$D$7,Controles!$N$7," ")))</f>
        <v xml:space="preserve"> </v>
      </c>
      <c r="AG403" s="138" t="str">
        <f>IFERROR(IF(AND(AF402=Controles!$N$5,AF403=Controles!$N$5),(AG402-(+AG402*AB403)),IF(AND(AF402=Controles!$N$7,AF403=Controles!$N$5),(AG401-(+AG401*AB403)),IF(AF403=Controles!$N$7,AG402,""))),"")</f>
        <v/>
      </c>
      <c r="AH403" s="138" t="str">
        <f>IFERROR(IF(AND(AF402=Controles!$N$7,AF403=Controles!$N$7),(AH402-(+AH402*AB403)),IF(AND(AF402=Controles!$N$5,AF403=Controles!$N$7),(AH401-(+AH401*AB403)),IF(AF403=Controles!$N$5,AH402,""))),"")</f>
        <v/>
      </c>
      <c r="AI403" s="178" t="str">
        <f t="shared" si="221"/>
        <v/>
      </c>
      <c r="AJ403" s="178" t="str">
        <f t="shared" si="222"/>
        <v/>
      </c>
      <c r="AK403" s="179" t="str">
        <f t="shared" si="223"/>
        <v xml:space="preserve"> </v>
      </c>
      <c r="AL403" s="180" t="str">
        <f>IFERROR(VLOOKUP(AK403,'Matriz Calificación'!$C$54:$F$78,2,FALSE),"")</f>
        <v/>
      </c>
      <c r="AM403" s="181" t="str">
        <f>IFERROR(VLOOKUP(AL403,'Matriz Calificación'!$D$54:$I$78,4,FALSE)," ")</f>
        <v xml:space="preserve"> </v>
      </c>
      <c r="AN403" s="289"/>
      <c r="AO403" s="289"/>
      <c r="AP403" s="292"/>
      <c r="AQ403" s="329"/>
      <c r="AR403" s="66"/>
      <c r="AS403" s="167"/>
      <c r="AT403" s="167"/>
      <c r="AU403" s="167"/>
      <c r="AV403" s="66"/>
      <c r="AW403" s="167"/>
      <c r="AX403" s="169"/>
      <c r="AY403" s="169"/>
      <c r="AZ403" s="259"/>
      <c r="BA403" s="250"/>
      <c r="BB403" s="169"/>
      <c r="BC403" s="250"/>
    </row>
    <row r="404" spans="2:55" s="170" customFormat="1" ht="21" hidden="1" customHeight="1" x14ac:dyDescent="0.25">
      <c r="B404" s="264"/>
      <c r="C404" s="267"/>
      <c r="D404" s="258"/>
      <c r="E404" s="259"/>
      <c r="F404" s="255"/>
      <c r="G404" s="258"/>
      <c r="H404" s="250"/>
      <c r="I404" s="252"/>
      <c r="J404" s="254"/>
      <c r="K404" s="182"/>
      <c r="L404" s="261"/>
      <c r="M404" s="262"/>
      <c r="N404" s="261"/>
      <c r="O404" s="256"/>
      <c r="P404" s="292"/>
      <c r="Q404" s="261"/>
      <c r="R404" s="330"/>
      <c r="S404" s="330"/>
      <c r="T404" s="330"/>
      <c r="U404" s="328"/>
      <c r="V404" s="292"/>
      <c r="W404" s="149"/>
      <c r="X404" s="166"/>
      <c r="Y404" s="175" t="str">
        <f>IF(X404=Controles!$D$5,Controles!$E$5,IF(X404=Controles!$D$6,Controles!$E$6,IF(X404=Controles!$D$7,Controles!$E$7," ")))</f>
        <v xml:space="preserve"> </v>
      </c>
      <c r="Z404" s="166"/>
      <c r="AA404" s="65" t="str">
        <f>IF(Z404=Controles!$D$8,Controles!$E$8,IF(Z404=Controles!$D$9,Controles!$E$9," "))</f>
        <v xml:space="preserve"> </v>
      </c>
      <c r="AB404" s="65" t="str">
        <f t="shared" si="218"/>
        <v/>
      </c>
      <c r="AC404" s="166"/>
      <c r="AD404" s="166"/>
      <c r="AE404" s="166"/>
      <c r="AF404" s="97" t="str">
        <f>+IF(X404=Controles!$D$5,Controles!$N$5,IF(X404=Controles!$D$6,Controles!$N$6,IF(X404=Controles!$D$7,Controles!$N$7," ")))</f>
        <v xml:space="preserve"> </v>
      </c>
      <c r="AG404" s="138" t="str">
        <f>IFERROR(IF(AND(AF403=Controles!$N$5,AF404=Controles!$N$5),(AG403-(+AG403*AB404)),IF(AND(AF403=Controles!$N$7,AF404=Controles!$N$5),(AG402-(+AG402*AB404)),IF(AF404=Controles!$N$7,AG403,""))),"")</f>
        <v/>
      </c>
      <c r="AH404" s="138" t="str">
        <f>IFERROR(IF(AND(AF403=Controles!$N$7,AF404=Controles!$N$7),(AH403-(+AH403*AB404)),IF(AND(AF403=Controles!$N$5,AF404=Controles!$N$7),(AH402-(+AH402*AB404)),IF(AF404=Controles!$N$5,AH403,""))),"")</f>
        <v/>
      </c>
      <c r="AI404" s="178" t="str">
        <f t="shared" si="221"/>
        <v/>
      </c>
      <c r="AJ404" s="178" t="str">
        <f t="shared" si="222"/>
        <v/>
      </c>
      <c r="AK404" s="179" t="str">
        <f t="shared" si="223"/>
        <v xml:space="preserve"> </v>
      </c>
      <c r="AL404" s="180" t="str">
        <f>IFERROR(VLOOKUP(AK404,'Matriz Calificación'!$C$54:$F$78,2,FALSE),"")</f>
        <v/>
      </c>
      <c r="AM404" s="181" t="str">
        <f>IFERROR(VLOOKUP(AL404,'Matriz Calificación'!$D$54:$I$78,4,FALSE)," ")</f>
        <v xml:space="preserve"> </v>
      </c>
      <c r="AN404" s="289"/>
      <c r="AO404" s="289"/>
      <c r="AP404" s="292"/>
      <c r="AQ404" s="329"/>
      <c r="AR404" s="66"/>
      <c r="AS404" s="165"/>
      <c r="AT404" s="168"/>
      <c r="AU404" s="168"/>
      <c r="AV404" s="66"/>
      <c r="AW404" s="167"/>
      <c r="AX404" s="169"/>
      <c r="AY404" s="169"/>
      <c r="AZ404" s="259"/>
      <c r="BA404" s="250"/>
      <c r="BB404" s="169"/>
      <c r="BC404" s="250"/>
    </row>
    <row r="405" spans="2:55" s="170" customFormat="1" ht="21" hidden="1" customHeight="1" x14ac:dyDescent="0.25">
      <c r="B405" s="264"/>
      <c r="C405" s="267"/>
      <c r="D405" s="258"/>
      <c r="E405" s="259"/>
      <c r="F405" s="255"/>
      <c r="G405" s="258"/>
      <c r="H405" s="250"/>
      <c r="I405" s="252"/>
      <c r="J405" s="254"/>
      <c r="K405" s="182"/>
      <c r="L405" s="261"/>
      <c r="M405" s="262"/>
      <c r="N405" s="261"/>
      <c r="O405" s="256"/>
      <c r="P405" s="292"/>
      <c r="Q405" s="261"/>
      <c r="R405" s="330"/>
      <c r="S405" s="330"/>
      <c r="T405" s="330"/>
      <c r="U405" s="328"/>
      <c r="V405" s="292"/>
      <c r="W405" s="149"/>
      <c r="X405" s="166"/>
      <c r="Y405" s="175" t="str">
        <f>IF(X405=Controles!$D$5,Controles!$E$5,IF(X405=Controles!$D$6,Controles!$E$6,IF(X405=Controles!$D$7,Controles!$E$7," ")))</f>
        <v xml:space="preserve"> </v>
      </c>
      <c r="Z405" s="166"/>
      <c r="AA405" s="65" t="str">
        <f>IF(Z405=Controles!$D$8,Controles!$E$8,IF(Z405=Controles!$D$9,Controles!$E$9," "))</f>
        <v xml:space="preserve"> </v>
      </c>
      <c r="AB405" s="65" t="str">
        <f t="shared" si="218"/>
        <v/>
      </c>
      <c r="AC405" s="166"/>
      <c r="AD405" s="166"/>
      <c r="AE405" s="166"/>
      <c r="AF405" s="97" t="str">
        <f>+IF(X405=Controles!$D$5,Controles!$N$5,IF(X405=Controles!$D$6,Controles!$N$6,IF(X405=Controles!$D$7,Controles!$N$7," ")))</f>
        <v xml:space="preserve"> </v>
      </c>
      <c r="AG405" s="138" t="str">
        <f>IFERROR(IF(AND(AF404=Controles!$N$5,AF405=Controles!$N$5),(AG404-(+AG404*AB405)),IF(AND(AF404=Controles!$N$7,AF405=Controles!$N$5),(AG403-(+AG403*AB405)),IF(AF405=Controles!$N$7,AG404,""))),"")</f>
        <v/>
      </c>
      <c r="AH405" s="138" t="str">
        <f>IFERROR(IF(AND(AF404=Controles!$N$7,AF405=Controles!$N$7),(AH404-(+AH404*AB405)),IF(AND(AF404=Controles!$N$5,AF405=Controles!$N$7),(AH403-(+AH403*AB405)),IF(AF405=Controles!$N$5,AH404,""))),"")</f>
        <v/>
      </c>
      <c r="AI405" s="178" t="str">
        <f t="shared" si="221"/>
        <v/>
      </c>
      <c r="AJ405" s="178" t="str">
        <f t="shared" si="222"/>
        <v/>
      </c>
      <c r="AK405" s="179" t="str">
        <f t="shared" si="223"/>
        <v xml:space="preserve"> </v>
      </c>
      <c r="AL405" s="180" t="str">
        <f>IFERROR(VLOOKUP(AK405,'Matriz Calificación'!$C$54:$F$78,2,FALSE),"")</f>
        <v/>
      </c>
      <c r="AM405" s="181" t="str">
        <f>IFERROR(VLOOKUP(AL405,'Matriz Calificación'!$D$54:$I$78,4,FALSE)," ")</f>
        <v xml:space="preserve"> </v>
      </c>
      <c r="AN405" s="289"/>
      <c r="AO405" s="289"/>
      <c r="AP405" s="292"/>
      <c r="AQ405" s="329"/>
      <c r="AR405" s="66"/>
      <c r="AS405" s="165"/>
      <c r="AT405" s="168"/>
      <c r="AU405" s="168"/>
      <c r="AV405" s="66"/>
      <c r="AW405" s="167"/>
      <c r="AX405" s="169"/>
      <c r="AY405" s="169"/>
      <c r="AZ405" s="259"/>
      <c r="BA405" s="250"/>
      <c r="BB405" s="169"/>
      <c r="BC405" s="250"/>
    </row>
    <row r="406" spans="2:55" s="170" customFormat="1" ht="21" hidden="1" customHeight="1" x14ac:dyDescent="0.25">
      <c r="B406" s="265"/>
      <c r="C406" s="268"/>
      <c r="D406" s="258"/>
      <c r="E406" s="259"/>
      <c r="F406" s="255"/>
      <c r="G406" s="258"/>
      <c r="H406" s="250"/>
      <c r="I406" s="253"/>
      <c r="J406" s="254"/>
      <c r="K406" s="182"/>
      <c r="L406" s="261"/>
      <c r="M406" s="262"/>
      <c r="N406" s="261"/>
      <c r="O406" s="257"/>
      <c r="P406" s="292"/>
      <c r="Q406" s="261"/>
      <c r="R406" s="330"/>
      <c r="S406" s="330"/>
      <c r="T406" s="330"/>
      <c r="U406" s="328"/>
      <c r="V406" s="292"/>
      <c r="W406" s="149"/>
      <c r="X406" s="166"/>
      <c r="Y406" s="175" t="str">
        <f>IF(X406=Controles!$D$5,Controles!$E$5,IF(X406=Controles!$D$6,Controles!$E$6,IF(X406=Controles!$D$7,Controles!$E$7," ")))</f>
        <v xml:space="preserve"> </v>
      </c>
      <c r="Z406" s="166"/>
      <c r="AA406" s="65" t="str">
        <f>IF(Z406=Controles!$D$8,Controles!$E$8,IF(Z406=Controles!$D$9,Controles!$E$9," "))</f>
        <v xml:space="preserve"> </v>
      </c>
      <c r="AB406" s="65" t="str">
        <f t="shared" si="218"/>
        <v/>
      </c>
      <c r="AC406" s="166"/>
      <c r="AD406" s="166"/>
      <c r="AE406" s="166"/>
      <c r="AF406" s="97" t="str">
        <f>+IF(X406=Controles!$D$5,Controles!$N$5,IF(X406=Controles!$D$6,Controles!$N$6,IF(X406=Controles!$D$7,Controles!$N$7," ")))</f>
        <v xml:space="preserve"> </v>
      </c>
      <c r="AG406" s="138" t="str">
        <f>IFERROR(IF(AND(AF405=Controles!$N$5,AF406=Controles!$N$5),(AG405-(+AG405*AB406)),IF(AND(AF405=Controles!$N$7,AF406=Controles!$N$5),(AG404-(+AG404*AB406)),IF(AF406=Controles!$N$7,AG405,""))),"")</f>
        <v/>
      </c>
      <c r="AH406" s="138" t="str">
        <f>IFERROR(IF(AND(AF405=Controles!$N$7,AF406=Controles!$N$7),(AH405-(+AH405*AB406)),IF(AND(AF405=Controles!$N$5,AF406=Controles!$N$7),(AH404-(+AH404*AB406)),IF(AF406=Controles!$N$5,AH405,""))),"")</f>
        <v/>
      </c>
      <c r="AI406" s="178" t="str">
        <f t="shared" si="221"/>
        <v/>
      </c>
      <c r="AJ406" s="178" t="str">
        <f t="shared" si="222"/>
        <v/>
      </c>
      <c r="AK406" s="179" t="str">
        <f t="shared" si="223"/>
        <v xml:space="preserve"> </v>
      </c>
      <c r="AL406" s="180" t="str">
        <f>IFERROR(VLOOKUP(AK406,'Matriz Calificación'!$C$54:$F$78,2,FALSE),"")</f>
        <v/>
      </c>
      <c r="AM406" s="181" t="str">
        <f>IFERROR(VLOOKUP(AL406,'Matriz Calificación'!$D$54:$I$78,4,FALSE)," ")</f>
        <v xml:space="preserve"> </v>
      </c>
      <c r="AN406" s="290"/>
      <c r="AO406" s="290"/>
      <c r="AP406" s="292"/>
      <c r="AQ406" s="329"/>
      <c r="AR406" s="66"/>
      <c r="AS406" s="165"/>
      <c r="AT406" s="67"/>
      <c r="AU406" s="67"/>
      <c r="AV406" s="66"/>
      <c r="AW406" s="167"/>
      <c r="AX406" s="169"/>
      <c r="AY406" s="169"/>
      <c r="AZ406" s="259"/>
      <c r="BA406" s="250"/>
      <c r="BB406" s="169"/>
      <c r="BC406" s="250"/>
    </row>
    <row r="407" spans="2:55" s="170" customFormat="1" ht="21" hidden="1" customHeight="1" x14ac:dyDescent="0.25">
      <c r="B407" s="263"/>
      <c r="C407" s="266" t="str">
        <f>+IFERROR(VLOOKUP(B407,INF!$A$2:$B$90,2,FALSE)," ")</f>
        <v xml:space="preserve"> </v>
      </c>
      <c r="D407" s="258"/>
      <c r="E407" s="259"/>
      <c r="F407" s="260"/>
      <c r="G407" s="258"/>
      <c r="H407" s="250"/>
      <c r="I407" s="251"/>
      <c r="J407" s="254" t="str">
        <f t="shared" ref="J407" si="224">IF(G407&lt;&gt;"",CONCATENATE("Posibilidad de ",G407," por"," ",H407," debido a"," ",I407),"")</f>
        <v/>
      </c>
      <c r="K407" s="182"/>
      <c r="L407" s="261"/>
      <c r="M407" s="262"/>
      <c r="N407" s="261"/>
      <c r="O407" s="256"/>
      <c r="P407" s="292" t="str">
        <f>IF(O407="","",IF(O407&lt;=2,Probabilidad!$B$8,IF(O407&lt;=11.999,Probabilidad!$B$7,IF(O407&lt;=48,Probabilidad!$B$6,IF(O407&lt;=239.999,Probabilidad!$B$5,IF(O407&gt;=240,Probabilidad!$B$4,""))))))</f>
        <v/>
      </c>
      <c r="Q407" s="261"/>
      <c r="R407" s="330" t="str">
        <f>IFERROR(VLOOKUP(P407,Probabilidad!$B$4:$C$8,2,FALSE),"")</f>
        <v/>
      </c>
      <c r="S407" s="330" t="str">
        <f>IFERROR(VLOOKUP(Q407,Impacto!$B$4:$C$16,2,FALSE),"")</f>
        <v/>
      </c>
      <c r="T407" s="330" t="str">
        <f t="shared" ref="T407" si="225">IFERROR(VALUE((R407&amp;""&amp;S407))," ")</f>
        <v xml:space="preserve"> </v>
      </c>
      <c r="U407" s="328" t="str">
        <f>IFERROR(VLOOKUP(T407,'Matriz Calificación'!$C$54:$D$78,2,FALSE)," ")</f>
        <v xml:space="preserve"> </v>
      </c>
      <c r="V407" s="292" t="str">
        <f>IFERROR(VLOOKUP(T407,'Matriz Calificación'!$C$54:$F$78,3,FALSE)," ")</f>
        <v xml:space="preserve"> </v>
      </c>
      <c r="W407" s="149"/>
      <c r="X407" s="166"/>
      <c r="Y407" s="175" t="str">
        <f>IF(X407=Controles!$D$5,Controles!$E$5,IF(X407=Controles!$D$6,Controles!$E$6,IF(X407=Controles!$D$7,Controles!$E$7," ")))</f>
        <v xml:space="preserve"> </v>
      </c>
      <c r="Z407" s="166"/>
      <c r="AA407" s="65" t="str">
        <f>IF(Z407=Controles!$D$8,Controles!$E$8,IF(Z407=Controles!$D$9,Controles!$E$9," "))</f>
        <v xml:space="preserve"> </v>
      </c>
      <c r="AB407" s="65" t="str">
        <f t="shared" si="218"/>
        <v/>
      </c>
      <c r="AC407" s="166"/>
      <c r="AD407" s="166"/>
      <c r="AE407" s="166"/>
      <c r="AF407" s="97" t="str">
        <f>+IF(X407=Controles!$D$5,Controles!$N$5,IF(X407=Controles!$D$6,Controles!$N$6,IF(X407=Controles!$D$7,Controles!$N$7," ")))</f>
        <v xml:space="preserve"> </v>
      </c>
      <c r="AG407" s="138" t="str">
        <f>IFERROR(IF(AF407=Controles!$N$5,(($R$407-($R$407*AB407))),IF(AF407=Controles!$N$7,$R$407,""))," ")</f>
        <v/>
      </c>
      <c r="AH407" s="138" t="str">
        <f>IFERROR(IF(AF407=Controles!$N$7,(($S$407-($S$407*AB407))),IF(AF407=Controles!$N$5,$S$407,""))," ")</f>
        <v/>
      </c>
      <c r="AI407" s="178" t="str">
        <f>IFERROR(IF(AG407="","",IF(AG407&lt;=20,"20",IF(AG407&lt;=40,"40",IF(AG407&lt;=60,"60",IF(AG407&lt;=80,"80","100"))))),"")</f>
        <v/>
      </c>
      <c r="AJ407" s="178" t="str">
        <f>IFERROR(IF(AH407="","",IF(AH407&lt;=20,"20",IF(AH407&lt;=40,"40",IF(AH407&lt;=60,"60",IF(AH407&lt;=80,"80","100"))))),"")</f>
        <v/>
      </c>
      <c r="AK407" s="179" t="str">
        <f>IFERROR(VALUE((AI407&amp;""&amp;AJ407))," ")</f>
        <v xml:space="preserve"> </v>
      </c>
      <c r="AL407" s="180" t="str">
        <f>IFERROR(VLOOKUP(AK407,'Matriz Calificación'!$C$54:$F$78,2,FALSE),"")</f>
        <v/>
      </c>
      <c r="AM407" s="181" t="str">
        <f>IFERROR(VLOOKUP(AL407,'Matriz Calificación'!$D$54:$I$78,4,FALSE)," ")</f>
        <v xml:space="preserve"> </v>
      </c>
      <c r="AN407" s="288" t="e" cm="1" vm="1">
        <f t="array" aca="1" ref="AN407" ca="1">INDEX(AK407:AK415,COUNT(AK407:AK415))</f>
        <v>#VALUE!</v>
      </c>
      <c r="AO407" s="288" t="str">
        <f ca="1">IFERROR(VLOOKUP(AN407,'Matriz Calificación'!$C$54:$F$78,2,FALSE),"")</f>
        <v/>
      </c>
      <c r="AP407" s="292" t="str">
        <f ca="1">IFERROR(VLOOKUP(AO407,'Matriz Calificación'!$D$54:$I$78,4,FALSE)," ")</f>
        <v xml:space="preserve"> </v>
      </c>
      <c r="AQ407" s="329" t="str">
        <f ca="1">IFERROR(VLOOKUP(AO407,'Matriz Calificación'!$D$54:$I$78,5,FALSE)," ")</f>
        <v xml:space="preserve"> </v>
      </c>
      <c r="AR407" s="66"/>
      <c r="AS407" s="167"/>
      <c r="AT407" s="167"/>
      <c r="AU407" s="167"/>
      <c r="AV407" s="66"/>
      <c r="AW407" s="167"/>
      <c r="AX407" s="169"/>
      <c r="AY407" s="169"/>
      <c r="AZ407" s="259"/>
      <c r="BA407" s="250"/>
      <c r="BB407" s="169"/>
      <c r="BC407" s="250"/>
    </row>
    <row r="408" spans="2:55" s="170" customFormat="1" ht="21" hidden="1" customHeight="1" x14ac:dyDescent="0.25">
      <c r="B408" s="264"/>
      <c r="C408" s="267"/>
      <c r="D408" s="258"/>
      <c r="E408" s="259"/>
      <c r="F408" s="255"/>
      <c r="G408" s="258"/>
      <c r="H408" s="250"/>
      <c r="I408" s="252"/>
      <c r="J408" s="254"/>
      <c r="K408" s="182"/>
      <c r="L408" s="261"/>
      <c r="M408" s="262"/>
      <c r="N408" s="261"/>
      <c r="O408" s="256"/>
      <c r="P408" s="292"/>
      <c r="Q408" s="261"/>
      <c r="R408" s="330"/>
      <c r="S408" s="330"/>
      <c r="T408" s="330"/>
      <c r="U408" s="328"/>
      <c r="V408" s="292"/>
      <c r="W408" s="149"/>
      <c r="X408" s="166"/>
      <c r="Y408" s="175" t="str">
        <f>IF(X408=Controles!$D$5,Controles!$E$5,IF(X408=Controles!$D$6,Controles!$E$6,IF(X408=Controles!$D$7,Controles!$E$7," ")))</f>
        <v xml:space="preserve"> </v>
      </c>
      <c r="Z408" s="166"/>
      <c r="AA408" s="65" t="str">
        <f>IF(Z408=Controles!$D$8,Controles!$E$8,IF(Z408=Controles!$D$9,Controles!$E$9," "))</f>
        <v xml:space="preserve"> </v>
      </c>
      <c r="AB408" s="65" t="str">
        <f t="shared" si="218"/>
        <v/>
      </c>
      <c r="AC408" s="166"/>
      <c r="AD408" s="166"/>
      <c r="AE408" s="166"/>
      <c r="AF408" s="97" t="str">
        <f>+IF(X408=Controles!$D$5,Controles!$N$5,IF(X408=Controles!$D$6,Controles!$N$6,IF(X408=Controles!$D$7,Controles!$N$7," ")))</f>
        <v xml:space="preserve"> </v>
      </c>
      <c r="AG408" s="138" t="str">
        <f>IFERROR(IF(AND(AF407=Controles!$N$5,AF408=Controles!$N$5),(AG407-(+AG407*AB408)),IF(AF408=Controles!$N$5,(R407-(+R407*AB408)),IF(AF408=Controles!$N$7,AG407,""))),"")</f>
        <v/>
      </c>
      <c r="AH408" s="138" t="str">
        <f>IFERROR(IF(AND(AF407=Controles!$N$7,AF408=Controles!$N$7),(AH407-(+AH407*AB408)),IF(AF408=Controles!$N$7,($S$407-(+$S$407*AB408)),IF(AF408=Controles!$N$5,AH407,""))),"")</f>
        <v/>
      </c>
      <c r="AI408" s="178" t="str">
        <f t="shared" ref="AI408:AI415" si="226">IFERROR(IF(AG408="","",IF(AG408&lt;=20,"20",IF(AG408&lt;=40,"40",IF(AG408&lt;=60,"60",IF(AG408&lt;=80,"80","100"))))),"")</f>
        <v/>
      </c>
      <c r="AJ408" s="178" t="str">
        <f t="shared" ref="AJ408:AJ415" si="227">IFERROR(IF(AH408="","",IF(AH408&lt;=20,"20",IF(AH408&lt;=40,"40",IF(AH408&lt;=60,"60",IF(AH408&lt;=80,"80","100"))))),"")</f>
        <v/>
      </c>
      <c r="AK408" s="179" t="str">
        <f t="shared" ref="AK408:AK415" si="228">IFERROR(VALUE((AI408&amp;""&amp;AJ408))," ")</f>
        <v xml:space="preserve"> </v>
      </c>
      <c r="AL408" s="180" t="str">
        <f>IFERROR(VLOOKUP(AK408,'Matriz Calificación'!$C$54:$F$78,2,FALSE),"")</f>
        <v/>
      </c>
      <c r="AM408" s="181" t="str">
        <f>IFERROR(VLOOKUP(AL408,'Matriz Calificación'!$D$54:$I$78,4,FALSE)," ")</f>
        <v xml:space="preserve"> </v>
      </c>
      <c r="AN408" s="289"/>
      <c r="AO408" s="289"/>
      <c r="AP408" s="292"/>
      <c r="AQ408" s="329"/>
      <c r="AR408" s="66"/>
      <c r="AS408" s="167"/>
      <c r="AT408" s="167"/>
      <c r="AU408" s="167"/>
      <c r="AV408" s="66"/>
      <c r="AW408" s="167"/>
      <c r="AX408" s="169"/>
      <c r="AY408" s="169"/>
      <c r="AZ408" s="259"/>
      <c r="BA408" s="250"/>
      <c r="BB408" s="169"/>
      <c r="BC408" s="250"/>
    </row>
    <row r="409" spans="2:55" s="170" customFormat="1" ht="21" hidden="1" customHeight="1" x14ac:dyDescent="0.25">
      <c r="B409" s="264"/>
      <c r="C409" s="267"/>
      <c r="D409" s="258"/>
      <c r="E409" s="259"/>
      <c r="F409" s="255"/>
      <c r="G409" s="258"/>
      <c r="H409" s="250"/>
      <c r="I409" s="252"/>
      <c r="J409" s="254"/>
      <c r="K409" s="182"/>
      <c r="L409" s="261"/>
      <c r="M409" s="262"/>
      <c r="N409" s="261"/>
      <c r="O409" s="256"/>
      <c r="P409" s="292"/>
      <c r="Q409" s="261"/>
      <c r="R409" s="330"/>
      <c r="S409" s="330"/>
      <c r="T409" s="330"/>
      <c r="U409" s="328"/>
      <c r="V409" s="292"/>
      <c r="W409" s="149"/>
      <c r="X409" s="166"/>
      <c r="Y409" s="175" t="str">
        <f>IF(X409=Controles!$D$5,Controles!$E$5,IF(X409=Controles!$D$6,Controles!$E$6,IF(X409=Controles!$D$7,Controles!$E$7," ")))</f>
        <v xml:space="preserve"> </v>
      </c>
      <c r="Z409" s="166"/>
      <c r="AA409" s="65" t="str">
        <f>IF(Z409=Controles!$D$8,Controles!$E$8,IF(Z409=Controles!$D$9,Controles!$E$9," "))</f>
        <v xml:space="preserve"> </v>
      </c>
      <c r="AB409" s="65" t="str">
        <f t="shared" si="218"/>
        <v/>
      </c>
      <c r="AC409" s="166"/>
      <c r="AD409" s="166"/>
      <c r="AE409" s="166"/>
      <c r="AF409" s="97" t="str">
        <f>+IF(X409=Controles!$D$5,Controles!$N$5,IF(X409=Controles!$D$6,Controles!$N$6,IF(X409=Controles!$D$7,Controles!$N$7," ")))</f>
        <v xml:space="preserve"> </v>
      </c>
      <c r="AG409" s="138" t="str">
        <f>IFERROR(IF(AND(AF408=Controles!$N$5,AF409=Controles!$N$5),(AG408-(+AG408*AB409)),IF(AND(AF408=Controles!$N$7,AF409=Controles!$N$5),(AG407-(+AG407*AB409)),IF(AF409=Controles!$N$7,AG408,""))),"")</f>
        <v/>
      </c>
      <c r="AH409" s="138" t="str">
        <f>IFERROR(IF(AND(AF408=Controles!$N$7,AF409=Controles!$N$7),(AH408-(+AH408*AB409)),IF(AND(AF408=Controles!$N$5,AF409=Controles!$N$7),(AH407-(+AH407*AB409)),IF(AF409=Controles!$N$5,AH408,""))),"")</f>
        <v/>
      </c>
      <c r="AI409" s="178" t="str">
        <f t="shared" si="226"/>
        <v/>
      </c>
      <c r="AJ409" s="178" t="str">
        <f t="shared" si="227"/>
        <v/>
      </c>
      <c r="AK409" s="179" t="str">
        <f t="shared" si="228"/>
        <v xml:space="preserve"> </v>
      </c>
      <c r="AL409" s="180" t="str">
        <f>IFERROR(VLOOKUP(AK409,'Matriz Calificación'!$C$54:$F$78,2,FALSE),"")</f>
        <v/>
      </c>
      <c r="AM409" s="181" t="str">
        <f>IFERROR(VLOOKUP(AL409,'Matriz Calificación'!$D$54:$I$78,4,FALSE)," ")</f>
        <v xml:space="preserve"> </v>
      </c>
      <c r="AN409" s="289"/>
      <c r="AO409" s="289"/>
      <c r="AP409" s="292"/>
      <c r="AQ409" s="329"/>
      <c r="AR409" s="66"/>
      <c r="AS409" s="167"/>
      <c r="AT409" s="167"/>
      <c r="AU409" s="167"/>
      <c r="AV409" s="66"/>
      <c r="AW409" s="167"/>
      <c r="AX409" s="169"/>
      <c r="AY409" s="169"/>
      <c r="AZ409" s="259"/>
      <c r="BA409" s="250"/>
      <c r="BB409" s="169"/>
      <c r="BC409" s="250"/>
    </row>
    <row r="410" spans="2:55" s="170" customFormat="1" ht="21" hidden="1" customHeight="1" x14ac:dyDescent="0.25">
      <c r="B410" s="264"/>
      <c r="C410" s="267"/>
      <c r="D410" s="258"/>
      <c r="E410" s="259"/>
      <c r="F410" s="255"/>
      <c r="G410" s="258"/>
      <c r="H410" s="250"/>
      <c r="I410" s="252"/>
      <c r="J410" s="254"/>
      <c r="K410" s="182"/>
      <c r="L410" s="261"/>
      <c r="M410" s="262"/>
      <c r="N410" s="261"/>
      <c r="O410" s="256"/>
      <c r="P410" s="292"/>
      <c r="Q410" s="261"/>
      <c r="R410" s="330"/>
      <c r="S410" s="330"/>
      <c r="T410" s="330"/>
      <c r="U410" s="328"/>
      <c r="V410" s="292"/>
      <c r="W410" s="149"/>
      <c r="X410" s="166"/>
      <c r="Y410" s="175" t="str">
        <f>IF(X410=Controles!$D$5,Controles!$E$5,IF(X410=Controles!$D$6,Controles!$E$6,IF(X410=Controles!$D$7,Controles!$E$7," ")))</f>
        <v xml:space="preserve"> </v>
      </c>
      <c r="Z410" s="166"/>
      <c r="AA410" s="65" t="str">
        <f>IF(Z410=Controles!$D$8,Controles!$E$8,IF(Z410=Controles!$D$9,Controles!$E$9," "))</f>
        <v xml:space="preserve"> </v>
      </c>
      <c r="AB410" s="65" t="str">
        <f t="shared" si="218"/>
        <v/>
      </c>
      <c r="AC410" s="166"/>
      <c r="AD410" s="166"/>
      <c r="AE410" s="166"/>
      <c r="AF410" s="97" t="str">
        <f>+IF(X410=Controles!$D$5,Controles!$N$5,IF(X410=Controles!$D$6,Controles!$N$6,IF(X410=Controles!$D$7,Controles!$N$7," ")))</f>
        <v xml:space="preserve"> </v>
      </c>
      <c r="AG410" s="138" t="str">
        <f>IFERROR(IF(AND(AF409=Controles!$N$5,AF410=Controles!$N$5),(AG409-(+AG409*AB410)),IF(AND(AF409=Controles!$N$7,AF410=Controles!$N$5),(AG408-(+AG408*AB410)),IF(AF410=Controles!$N$7,AG409,""))),"")</f>
        <v/>
      </c>
      <c r="AH410" s="138" t="str">
        <f>IFERROR(IF(AND(AF409=Controles!$N$7,AF410=Controles!$N$7),(AH409-(+AH409*AB410)),IF(AND(AF409=Controles!$N$5,AF410=Controles!$N$7),(AH408-(+AH408*AB410)),IF(AF410=Controles!$N$5,AH409,""))),"")</f>
        <v/>
      </c>
      <c r="AI410" s="178" t="str">
        <f t="shared" si="226"/>
        <v/>
      </c>
      <c r="AJ410" s="178" t="str">
        <f t="shared" si="227"/>
        <v/>
      </c>
      <c r="AK410" s="179" t="str">
        <f t="shared" si="228"/>
        <v xml:space="preserve"> </v>
      </c>
      <c r="AL410" s="180" t="str">
        <f>IFERROR(VLOOKUP(AK410,'Matriz Calificación'!$C$54:$F$78,2,FALSE),"")</f>
        <v/>
      </c>
      <c r="AM410" s="181" t="str">
        <f>IFERROR(VLOOKUP(AL410,'Matriz Calificación'!$D$54:$I$78,4,FALSE)," ")</f>
        <v xml:space="preserve"> </v>
      </c>
      <c r="AN410" s="289"/>
      <c r="AO410" s="289"/>
      <c r="AP410" s="292"/>
      <c r="AQ410" s="329"/>
      <c r="AR410" s="66"/>
      <c r="AS410" s="167"/>
      <c r="AT410" s="167"/>
      <c r="AU410" s="167"/>
      <c r="AV410" s="66"/>
      <c r="AW410" s="167"/>
      <c r="AX410" s="169"/>
      <c r="AY410" s="169"/>
      <c r="AZ410" s="259"/>
      <c r="BA410" s="250"/>
      <c r="BB410" s="169"/>
      <c r="BC410" s="250"/>
    </row>
    <row r="411" spans="2:55" s="170" customFormat="1" ht="21" hidden="1" customHeight="1" x14ac:dyDescent="0.25">
      <c r="B411" s="264"/>
      <c r="C411" s="267"/>
      <c r="D411" s="258"/>
      <c r="E411" s="259"/>
      <c r="F411" s="255"/>
      <c r="G411" s="258"/>
      <c r="H411" s="250"/>
      <c r="I411" s="252"/>
      <c r="J411" s="254"/>
      <c r="K411" s="182"/>
      <c r="L411" s="261"/>
      <c r="M411" s="262"/>
      <c r="N411" s="261"/>
      <c r="O411" s="256"/>
      <c r="P411" s="292"/>
      <c r="Q411" s="261"/>
      <c r="R411" s="330"/>
      <c r="S411" s="330"/>
      <c r="T411" s="330"/>
      <c r="U411" s="328"/>
      <c r="V411" s="292"/>
      <c r="W411" s="149"/>
      <c r="X411" s="166"/>
      <c r="Y411" s="175" t="str">
        <f>IF(X411=Controles!$D$5,Controles!$E$5,IF(X411=Controles!$D$6,Controles!$E$6,IF(X411=Controles!$D$7,Controles!$E$7," ")))</f>
        <v xml:space="preserve"> </v>
      </c>
      <c r="Z411" s="166"/>
      <c r="AA411" s="65" t="str">
        <f>IF(Z411=Controles!$D$8,Controles!$E$8,IF(Z411=Controles!$D$9,Controles!$E$9," "))</f>
        <v xml:space="preserve"> </v>
      </c>
      <c r="AB411" s="65" t="str">
        <f t="shared" si="218"/>
        <v/>
      </c>
      <c r="AC411" s="166"/>
      <c r="AD411" s="166"/>
      <c r="AE411" s="166"/>
      <c r="AF411" s="97" t="str">
        <f>+IF(X411=Controles!$D$5,Controles!$N$5,IF(X411=Controles!$D$6,Controles!$N$6,IF(X411=Controles!$D$7,Controles!$N$7," ")))</f>
        <v xml:space="preserve"> </v>
      </c>
      <c r="AG411" s="138" t="str">
        <f>IFERROR(IF(AND(AF410=Controles!$N$5,AF411=Controles!$N$5),(AG410-(+AG410*AB411)),IF(AND(AF410=Controles!$N$7,AF411=Controles!$N$5),(AG409-(+AG409*AB411)),IF(AF411=Controles!$N$7,AG410,""))),"")</f>
        <v/>
      </c>
      <c r="AH411" s="138" t="str">
        <f>IFERROR(IF(AND(AF410=Controles!$N$7,AF411=Controles!$N$7),(AH410-(+AH410*AB411)),IF(AND(AF410=Controles!$N$5,AF411=Controles!$N$7),(AH409-(+AH409*AB411)),IF(AF411=Controles!$N$5,AH410,""))),"")</f>
        <v/>
      </c>
      <c r="AI411" s="178" t="str">
        <f t="shared" si="226"/>
        <v/>
      </c>
      <c r="AJ411" s="178" t="str">
        <f t="shared" si="227"/>
        <v/>
      </c>
      <c r="AK411" s="179" t="str">
        <f t="shared" si="228"/>
        <v xml:space="preserve"> </v>
      </c>
      <c r="AL411" s="180" t="str">
        <f>IFERROR(VLOOKUP(AK411,'Matriz Calificación'!$C$54:$F$78,2,FALSE),"")</f>
        <v/>
      </c>
      <c r="AM411" s="181" t="str">
        <f>IFERROR(VLOOKUP(AL411,'Matriz Calificación'!$D$54:$I$78,4,FALSE)," ")</f>
        <v xml:space="preserve"> </v>
      </c>
      <c r="AN411" s="289"/>
      <c r="AO411" s="289"/>
      <c r="AP411" s="292"/>
      <c r="AQ411" s="329"/>
      <c r="AR411" s="66"/>
      <c r="AS411" s="167"/>
      <c r="AT411" s="167"/>
      <c r="AU411" s="167"/>
      <c r="AV411" s="66"/>
      <c r="AW411" s="167"/>
      <c r="AX411" s="169"/>
      <c r="AY411" s="169"/>
      <c r="AZ411" s="259"/>
      <c r="BA411" s="250"/>
      <c r="BB411" s="169"/>
      <c r="BC411" s="250"/>
    </row>
    <row r="412" spans="2:55" s="170" customFormat="1" ht="21" hidden="1" customHeight="1" x14ac:dyDescent="0.25">
      <c r="B412" s="264"/>
      <c r="C412" s="267"/>
      <c r="D412" s="258"/>
      <c r="E412" s="259"/>
      <c r="F412" s="255"/>
      <c r="G412" s="258"/>
      <c r="H412" s="250"/>
      <c r="I412" s="252"/>
      <c r="J412" s="254"/>
      <c r="K412" s="182"/>
      <c r="L412" s="261"/>
      <c r="M412" s="262"/>
      <c r="N412" s="261"/>
      <c r="O412" s="256"/>
      <c r="P412" s="292"/>
      <c r="Q412" s="261"/>
      <c r="R412" s="330"/>
      <c r="S412" s="330"/>
      <c r="T412" s="330"/>
      <c r="U412" s="328"/>
      <c r="V412" s="292"/>
      <c r="W412" s="149"/>
      <c r="X412" s="166"/>
      <c r="Y412" s="175" t="str">
        <f>IF(X412=Controles!$D$5,Controles!$E$5,IF(X412=Controles!$D$6,Controles!$E$6,IF(X412=Controles!$D$7,Controles!$E$7," ")))</f>
        <v xml:space="preserve"> </v>
      </c>
      <c r="Z412" s="166"/>
      <c r="AA412" s="65" t="str">
        <f>IF(Z412=Controles!$D$8,Controles!$E$8,IF(Z412=Controles!$D$9,Controles!$E$9," "))</f>
        <v xml:space="preserve"> </v>
      </c>
      <c r="AB412" s="65" t="str">
        <f t="shared" si="218"/>
        <v/>
      </c>
      <c r="AC412" s="166"/>
      <c r="AD412" s="166"/>
      <c r="AE412" s="166"/>
      <c r="AF412" s="97" t="str">
        <f>+IF(X412=Controles!$D$5,Controles!$N$5,IF(X412=Controles!$D$6,Controles!$N$6,IF(X412=Controles!$D$7,Controles!$N$7," ")))</f>
        <v xml:space="preserve"> </v>
      </c>
      <c r="AG412" s="138" t="str">
        <f>IFERROR(IF(AND(AF411=Controles!$N$5,AF412=Controles!$N$5),(AG411-(+AG411*AB412)),IF(AND(AF411=Controles!$N$7,AF412=Controles!$N$5),(AG410-(+AG410*AB412)),IF(AF412=Controles!$N$7,AG411,""))),"")</f>
        <v/>
      </c>
      <c r="AH412" s="138" t="str">
        <f>IFERROR(IF(AND(AF411=Controles!$N$7,AF412=Controles!$N$7),(AH411-(+AH411*AB412)),IF(AND(AF411=Controles!$N$5,AF412=Controles!$N$7),(AH410-(+AH410*AB412)),IF(AF412=Controles!$N$5,AH411,""))),"")</f>
        <v/>
      </c>
      <c r="AI412" s="178" t="str">
        <f t="shared" si="226"/>
        <v/>
      </c>
      <c r="AJ412" s="178" t="str">
        <f t="shared" si="227"/>
        <v/>
      </c>
      <c r="AK412" s="179" t="str">
        <f t="shared" si="228"/>
        <v xml:space="preserve"> </v>
      </c>
      <c r="AL412" s="180" t="str">
        <f>IFERROR(VLOOKUP(AK412,'Matriz Calificación'!$C$54:$F$78,2,FALSE),"")</f>
        <v/>
      </c>
      <c r="AM412" s="181" t="str">
        <f>IFERROR(VLOOKUP(AL412,'Matriz Calificación'!$D$54:$I$78,4,FALSE)," ")</f>
        <v xml:space="preserve"> </v>
      </c>
      <c r="AN412" s="289"/>
      <c r="AO412" s="289"/>
      <c r="AP412" s="292"/>
      <c r="AQ412" s="329"/>
      <c r="AR412" s="66"/>
      <c r="AS412" s="167"/>
      <c r="AT412" s="167"/>
      <c r="AU412" s="167"/>
      <c r="AV412" s="66"/>
      <c r="AW412" s="167"/>
      <c r="AX412" s="169"/>
      <c r="AY412" s="169"/>
      <c r="AZ412" s="259"/>
      <c r="BA412" s="250"/>
      <c r="BB412" s="169"/>
      <c r="BC412" s="250"/>
    </row>
    <row r="413" spans="2:55" s="170" customFormat="1" ht="21" hidden="1" customHeight="1" x14ac:dyDescent="0.25">
      <c r="B413" s="264"/>
      <c r="C413" s="267"/>
      <c r="D413" s="258"/>
      <c r="E413" s="259"/>
      <c r="F413" s="255"/>
      <c r="G413" s="258"/>
      <c r="H413" s="250"/>
      <c r="I413" s="252"/>
      <c r="J413" s="254"/>
      <c r="K413" s="182"/>
      <c r="L413" s="261"/>
      <c r="M413" s="262"/>
      <c r="N413" s="261"/>
      <c r="O413" s="256"/>
      <c r="P413" s="292"/>
      <c r="Q413" s="261"/>
      <c r="R413" s="330"/>
      <c r="S413" s="330"/>
      <c r="T413" s="330"/>
      <c r="U413" s="328"/>
      <c r="V413" s="292"/>
      <c r="W413" s="149"/>
      <c r="X413" s="166"/>
      <c r="Y413" s="175" t="str">
        <f>IF(X413=Controles!$D$5,Controles!$E$5,IF(X413=Controles!$D$6,Controles!$E$6,IF(X413=Controles!$D$7,Controles!$E$7," ")))</f>
        <v xml:space="preserve"> </v>
      </c>
      <c r="Z413" s="166"/>
      <c r="AA413" s="65" t="str">
        <f>IF(Z413=Controles!$D$8,Controles!$E$8,IF(Z413=Controles!$D$9,Controles!$E$9," "))</f>
        <v xml:space="preserve"> </v>
      </c>
      <c r="AB413" s="65" t="str">
        <f t="shared" si="218"/>
        <v/>
      </c>
      <c r="AC413" s="166"/>
      <c r="AD413" s="166"/>
      <c r="AE413" s="166"/>
      <c r="AF413" s="97" t="str">
        <f>+IF(X413=Controles!$D$5,Controles!$N$5,IF(X413=Controles!$D$6,Controles!$N$6,IF(X413=Controles!$D$7,Controles!$N$7," ")))</f>
        <v xml:space="preserve"> </v>
      </c>
      <c r="AG413" s="138" t="str">
        <f>IFERROR(IF(AND(AF412=Controles!$N$5,AF413=Controles!$N$5),(AG412-(+AG412*AB413)),IF(AND(AF412=Controles!$N$7,AF413=Controles!$N$5),(AG411-(+AG411*AB413)),IF(AF413=Controles!$N$7,AG412,""))),"")</f>
        <v/>
      </c>
      <c r="AH413" s="138" t="str">
        <f>IFERROR(IF(AND(AF412=Controles!$N$7,AF413=Controles!$N$7),(AH412-(+AH412*AB413)),IF(AND(AF412=Controles!$N$5,AF413=Controles!$N$7),(AH411-(+AH411*AB413)),IF(AF413=Controles!$N$5,AH412,""))),"")</f>
        <v/>
      </c>
      <c r="AI413" s="178" t="str">
        <f t="shared" si="226"/>
        <v/>
      </c>
      <c r="AJ413" s="178" t="str">
        <f t="shared" si="227"/>
        <v/>
      </c>
      <c r="AK413" s="179" t="str">
        <f t="shared" si="228"/>
        <v xml:space="preserve"> </v>
      </c>
      <c r="AL413" s="180" t="str">
        <f>IFERROR(VLOOKUP(AK413,'Matriz Calificación'!$C$54:$F$78,2,FALSE),"")</f>
        <v/>
      </c>
      <c r="AM413" s="181" t="str">
        <f>IFERROR(VLOOKUP(AL413,'Matriz Calificación'!$D$54:$I$78,4,FALSE)," ")</f>
        <v xml:space="preserve"> </v>
      </c>
      <c r="AN413" s="289"/>
      <c r="AO413" s="289"/>
      <c r="AP413" s="292"/>
      <c r="AQ413" s="329"/>
      <c r="AR413" s="66"/>
      <c r="AS413" s="165"/>
      <c r="AT413" s="168"/>
      <c r="AU413" s="168"/>
      <c r="AV413" s="66"/>
      <c r="AW413" s="167"/>
      <c r="AX413" s="169"/>
      <c r="AY413" s="169"/>
      <c r="AZ413" s="259"/>
      <c r="BA413" s="250"/>
      <c r="BB413" s="169"/>
      <c r="BC413" s="250"/>
    </row>
    <row r="414" spans="2:55" s="170" customFormat="1" ht="21" hidden="1" customHeight="1" x14ac:dyDescent="0.25">
      <c r="B414" s="264"/>
      <c r="C414" s="267"/>
      <c r="D414" s="258"/>
      <c r="E414" s="259"/>
      <c r="F414" s="255"/>
      <c r="G414" s="258"/>
      <c r="H414" s="250"/>
      <c r="I414" s="252"/>
      <c r="J414" s="254"/>
      <c r="K414" s="182"/>
      <c r="L414" s="261"/>
      <c r="M414" s="262"/>
      <c r="N414" s="261"/>
      <c r="O414" s="256"/>
      <c r="P414" s="292"/>
      <c r="Q414" s="261"/>
      <c r="R414" s="330"/>
      <c r="S414" s="330"/>
      <c r="T414" s="330"/>
      <c r="U414" s="328"/>
      <c r="V414" s="292"/>
      <c r="W414" s="149"/>
      <c r="X414" s="166"/>
      <c r="Y414" s="175" t="str">
        <f>IF(X414=Controles!$D$5,Controles!$E$5,IF(X414=Controles!$D$6,Controles!$E$6,IF(X414=Controles!$D$7,Controles!$E$7," ")))</f>
        <v xml:space="preserve"> </v>
      </c>
      <c r="Z414" s="166"/>
      <c r="AA414" s="65" t="str">
        <f>IF(Z414=Controles!$D$8,Controles!$E$8,IF(Z414=Controles!$D$9,Controles!$E$9," "))</f>
        <v xml:space="preserve"> </v>
      </c>
      <c r="AB414" s="65" t="str">
        <f t="shared" si="218"/>
        <v/>
      </c>
      <c r="AC414" s="166"/>
      <c r="AD414" s="166"/>
      <c r="AE414" s="166"/>
      <c r="AF414" s="97" t="str">
        <f>+IF(X414=Controles!$D$5,Controles!$N$5,IF(X414=Controles!$D$6,Controles!$N$6,IF(X414=Controles!$D$7,Controles!$N$7," ")))</f>
        <v xml:space="preserve"> </v>
      </c>
      <c r="AG414" s="138" t="str">
        <f>IFERROR(IF(AND(AF413=Controles!$N$5,AF414=Controles!$N$5),(AG413-(+AG413*AB414)),IF(AND(AF413=Controles!$N$7,AF414=Controles!$N$5),(AG412-(+AG412*AB414)),IF(AF414=Controles!$N$7,AG413,""))),"")</f>
        <v/>
      </c>
      <c r="AH414" s="138" t="str">
        <f>IFERROR(IF(AND(AF413=Controles!$N$7,AF414=Controles!$N$7),(AH413-(+AH413*AB414)),IF(AND(AF413=Controles!$N$5,AF414=Controles!$N$7),(AH412-(+AH412*AB414)),IF(AF414=Controles!$N$5,AH413,""))),"")</f>
        <v/>
      </c>
      <c r="AI414" s="178" t="str">
        <f t="shared" si="226"/>
        <v/>
      </c>
      <c r="AJ414" s="178" t="str">
        <f t="shared" si="227"/>
        <v/>
      </c>
      <c r="AK414" s="179" t="str">
        <f t="shared" si="228"/>
        <v xml:space="preserve"> </v>
      </c>
      <c r="AL414" s="180" t="str">
        <f>IFERROR(VLOOKUP(AK414,'Matriz Calificación'!$C$54:$F$78,2,FALSE),"")</f>
        <v/>
      </c>
      <c r="AM414" s="181" t="str">
        <f>IFERROR(VLOOKUP(AL414,'Matriz Calificación'!$D$54:$I$78,4,FALSE)," ")</f>
        <v xml:space="preserve"> </v>
      </c>
      <c r="AN414" s="289"/>
      <c r="AO414" s="289"/>
      <c r="AP414" s="292"/>
      <c r="AQ414" s="329"/>
      <c r="AR414" s="66"/>
      <c r="AS414" s="165"/>
      <c r="AT414" s="168"/>
      <c r="AU414" s="168"/>
      <c r="AV414" s="66"/>
      <c r="AW414" s="167"/>
      <c r="AX414" s="169"/>
      <c r="AY414" s="169"/>
      <c r="AZ414" s="259"/>
      <c r="BA414" s="250"/>
      <c r="BB414" s="169"/>
      <c r="BC414" s="250"/>
    </row>
    <row r="415" spans="2:55" s="170" customFormat="1" ht="21" hidden="1" customHeight="1" x14ac:dyDescent="0.25">
      <c r="B415" s="265"/>
      <c r="C415" s="268"/>
      <c r="D415" s="258"/>
      <c r="E415" s="259"/>
      <c r="F415" s="255"/>
      <c r="G415" s="258"/>
      <c r="H415" s="250"/>
      <c r="I415" s="253"/>
      <c r="J415" s="254"/>
      <c r="K415" s="182"/>
      <c r="L415" s="261"/>
      <c r="M415" s="262"/>
      <c r="N415" s="261"/>
      <c r="O415" s="257"/>
      <c r="P415" s="292"/>
      <c r="Q415" s="261"/>
      <c r="R415" s="330"/>
      <c r="S415" s="330"/>
      <c r="T415" s="330"/>
      <c r="U415" s="328"/>
      <c r="V415" s="292"/>
      <c r="W415" s="149"/>
      <c r="X415" s="166"/>
      <c r="Y415" s="175" t="str">
        <f>IF(X415=Controles!$D$5,Controles!$E$5,IF(X415=Controles!$D$6,Controles!$E$6,IF(X415=Controles!$D$7,Controles!$E$7," ")))</f>
        <v xml:space="preserve"> </v>
      </c>
      <c r="Z415" s="166"/>
      <c r="AA415" s="65" t="str">
        <f>IF(Z415=Controles!$D$8,Controles!$E$8,IF(Z415=Controles!$D$9,Controles!$E$9," "))</f>
        <v xml:space="preserve"> </v>
      </c>
      <c r="AB415" s="65" t="str">
        <f t="shared" si="218"/>
        <v/>
      </c>
      <c r="AC415" s="166"/>
      <c r="AD415" s="166"/>
      <c r="AE415" s="166"/>
      <c r="AF415" s="97" t="str">
        <f>+IF(X415=Controles!$D$5,Controles!$N$5,IF(X415=Controles!$D$6,Controles!$N$6,IF(X415=Controles!$D$7,Controles!$N$7," ")))</f>
        <v xml:space="preserve"> </v>
      </c>
      <c r="AG415" s="138" t="str">
        <f>IFERROR(IF(AND(AF414=Controles!$N$5,AF415=Controles!$N$5),(AG414-(+AG414*AB415)),IF(AND(AF414=Controles!$N$7,AF415=Controles!$N$5),(AG413-(+AG413*AB415)),IF(AF415=Controles!$N$7,AG414,""))),"")</f>
        <v/>
      </c>
      <c r="AH415" s="138" t="str">
        <f>IFERROR(IF(AND(AF414=Controles!$N$7,AF415=Controles!$N$7),(AH414-(+AH414*AB415)),IF(AND(AF414=Controles!$N$5,AF415=Controles!$N$7),(AH413-(+AH413*AB415)),IF(AF415=Controles!$N$5,AH414,""))),"")</f>
        <v/>
      </c>
      <c r="AI415" s="178" t="str">
        <f t="shared" si="226"/>
        <v/>
      </c>
      <c r="AJ415" s="178" t="str">
        <f t="shared" si="227"/>
        <v/>
      </c>
      <c r="AK415" s="179" t="str">
        <f t="shared" si="228"/>
        <v xml:space="preserve"> </v>
      </c>
      <c r="AL415" s="180" t="str">
        <f>IFERROR(VLOOKUP(AK415,'Matriz Calificación'!$C$54:$F$78,2,FALSE),"")</f>
        <v/>
      </c>
      <c r="AM415" s="181" t="str">
        <f>IFERROR(VLOOKUP(AL415,'Matriz Calificación'!$D$54:$I$78,4,FALSE)," ")</f>
        <v xml:space="preserve"> </v>
      </c>
      <c r="AN415" s="290"/>
      <c r="AO415" s="290"/>
      <c r="AP415" s="292"/>
      <c r="AQ415" s="329"/>
      <c r="AR415" s="66"/>
      <c r="AS415" s="165"/>
      <c r="AT415" s="67"/>
      <c r="AU415" s="67"/>
      <c r="AV415" s="66"/>
      <c r="AW415" s="167"/>
      <c r="AX415" s="169"/>
      <c r="AY415" s="169"/>
      <c r="AZ415" s="259"/>
      <c r="BA415" s="250"/>
      <c r="BB415" s="169"/>
      <c r="BC415" s="250"/>
    </row>
    <row r="416" spans="2:55" s="170" customFormat="1" ht="21" hidden="1" customHeight="1" x14ac:dyDescent="0.25">
      <c r="B416" s="263"/>
      <c r="C416" s="266" t="str">
        <f>+IFERROR(VLOOKUP(B416,INF!$A$2:$B$90,2,FALSE)," ")</f>
        <v xml:space="preserve"> </v>
      </c>
      <c r="D416" s="258"/>
      <c r="E416" s="259"/>
      <c r="F416" s="260"/>
      <c r="G416" s="258"/>
      <c r="H416" s="250"/>
      <c r="I416" s="251"/>
      <c r="J416" s="254" t="str">
        <f t="shared" ref="J416" si="229">IF(G416&lt;&gt;"",CONCATENATE("Posibilidad de ",G416," por"," ",H416," debido a"," ",I416),"")</f>
        <v/>
      </c>
      <c r="K416" s="182"/>
      <c r="L416" s="261"/>
      <c r="M416" s="262"/>
      <c r="N416" s="261"/>
      <c r="O416" s="256"/>
      <c r="P416" s="292" t="str">
        <f>IF(O416="","",IF(O416&lt;=2,Probabilidad!$B$8,IF(O416&lt;=11.999,Probabilidad!$B$7,IF(O416&lt;=48,Probabilidad!$B$6,IF(O416&lt;=239.999,Probabilidad!$B$5,IF(O416&gt;=240,Probabilidad!$B$4,""))))))</f>
        <v/>
      </c>
      <c r="Q416" s="261"/>
      <c r="R416" s="330" t="str">
        <f>IFERROR(VLOOKUP(P416,Probabilidad!$B$4:$C$8,2,FALSE),"")</f>
        <v/>
      </c>
      <c r="S416" s="330" t="str">
        <f>IFERROR(VLOOKUP(Q416,Impacto!$B$4:$C$16,2,FALSE),"")</f>
        <v/>
      </c>
      <c r="T416" s="330" t="str">
        <f t="shared" ref="T416" si="230">IFERROR(VALUE((R416&amp;""&amp;S416))," ")</f>
        <v xml:space="preserve"> </v>
      </c>
      <c r="U416" s="328" t="str">
        <f>IFERROR(VLOOKUP(T416,'Matriz Calificación'!$C$54:$D$78,2,FALSE)," ")</f>
        <v xml:space="preserve"> </v>
      </c>
      <c r="V416" s="292" t="str">
        <f>IFERROR(VLOOKUP(T416,'Matriz Calificación'!$C$54:$F$78,3,FALSE)," ")</f>
        <v xml:space="preserve"> </v>
      </c>
      <c r="W416" s="149"/>
      <c r="X416" s="166"/>
      <c r="Y416" s="175" t="str">
        <f>IF(X416=Controles!$D$5,Controles!$E$5,IF(X416=Controles!$D$6,Controles!$E$6,IF(X416=Controles!$D$7,Controles!$E$7," ")))</f>
        <v xml:space="preserve"> </v>
      </c>
      <c r="Z416" s="166"/>
      <c r="AA416" s="65" t="str">
        <f>IF(Z416=Controles!$D$8,Controles!$E$8,IF(Z416=Controles!$D$9,Controles!$E$9," "))</f>
        <v xml:space="preserve"> </v>
      </c>
      <c r="AB416" s="65" t="str">
        <f t="shared" si="218"/>
        <v/>
      </c>
      <c r="AC416" s="166"/>
      <c r="AD416" s="166"/>
      <c r="AE416" s="166"/>
      <c r="AF416" s="97" t="str">
        <f>+IF(X416=Controles!$D$5,Controles!$N$5,IF(X416=Controles!$D$6,Controles!$N$6,IF(X416=Controles!$D$7,Controles!$N$7," ")))</f>
        <v xml:space="preserve"> </v>
      </c>
      <c r="AG416" s="138" t="str">
        <f>IFERROR(IF(AF416=Controles!$N$5,(($R$416-($R$416*AB416))),IF(AF416=Controles!$N$7,$R$416,""))," ")</f>
        <v/>
      </c>
      <c r="AH416" s="138" t="str">
        <f>IFERROR(IF(AF416=Controles!$N$7,(($S$416-($S$416*AB416))),IF(AF416=Controles!$N$5,$S$416,""))," ")</f>
        <v/>
      </c>
      <c r="AI416" s="178" t="str">
        <f>IFERROR(IF(AG416="","",IF(AG416&lt;=20,"20",IF(AG416&lt;=40,"40",IF(AG416&lt;=60,"60",IF(AG416&lt;=80,"80","100"))))),"")</f>
        <v/>
      </c>
      <c r="AJ416" s="178" t="str">
        <f>IFERROR(IF(AH416="","",IF(AH416&lt;=20,"20",IF(AH416&lt;=40,"40",IF(AH416&lt;=60,"60",IF(AH416&lt;=80,"80","100"))))),"")</f>
        <v/>
      </c>
      <c r="AK416" s="179" t="str">
        <f>IFERROR(VALUE((AI416&amp;""&amp;AJ416))," ")</f>
        <v xml:space="preserve"> </v>
      </c>
      <c r="AL416" s="180" t="str">
        <f>IFERROR(VLOOKUP(AK416,'Matriz Calificación'!$C$54:$F$78,2,FALSE),"")</f>
        <v/>
      </c>
      <c r="AM416" s="181" t="str">
        <f>IFERROR(VLOOKUP(AL416,'Matriz Calificación'!$D$54:$I$78,4,FALSE)," ")</f>
        <v xml:space="preserve"> </v>
      </c>
      <c r="AN416" s="288" t="e" cm="1" vm="1">
        <f t="array" aca="1" ref="AN416" ca="1">INDEX(AK416:AK424,COUNT(AK416:AK424))</f>
        <v>#VALUE!</v>
      </c>
      <c r="AO416" s="288" t="str">
        <f ca="1">IFERROR(VLOOKUP(AN416,'Matriz Calificación'!$C$54:$F$78,2,FALSE),"")</f>
        <v/>
      </c>
      <c r="AP416" s="292" t="str">
        <f ca="1">IFERROR(VLOOKUP(AO416,'Matriz Calificación'!$D$54:$I$78,4,FALSE)," ")</f>
        <v xml:space="preserve"> </v>
      </c>
      <c r="AQ416" s="329" t="str">
        <f ca="1">IFERROR(VLOOKUP(AO416,'Matriz Calificación'!$D$54:$I$78,5,FALSE)," ")</f>
        <v xml:space="preserve"> </v>
      </c>
      <c r="AR416" s="66"/>
      <c r="AS416" s="167"/>
      <c r="AT416" s="167"/>
      <c r="AU416" s="167"/>
      <c r="AV416" s="66"/>
      <c r="AW416" s="167"/>
      <c r="AX416" s="169"/>
      <c r="AY416" s="169"/>
      <c r="AZ416" s="259"/>
      <c r="BA416" s="250"/>
      <c r="BB416" s="169"/>
      <c r="BC416" s="250"/>
    </row>
    <row r="417" spans="2:55" s="170" customFormat="1" ht="21" hidden="1" customHeight="1" x14ac:dyDescent="0.25">
      <c r="B417" s="264"/>
      <c r="C417" s="267"/>
      <c r="D417" s="258"/>
      <c r="E417" s="259"/>
      <c r="F417" s="255"/>
      <c r="G417" s="258"/>
      <c r="H417" s="250"/>
      <c r="I417" s="252"/>
      <c r="J417" s="254"/>
      <c r="K417" s="182"/>
      <c r="L417" s="261"/>
      <c r="M417" s="262"/>
      <c r="N417" s="261"/>
      <c r="O417" s="256"/>
      <c r="P417" s="292"/>
      <c r="Q417" s="261"/>
      <c r="R417" s="330"/>
      <c r="S417" s="330"/>
      <c r="T417" s="330"/>
      <c r="U417" s="328"/>
      <c r="V417" s="292"/>
      <c r="W417" s="149"/>
      <c r="X417" s="166"/>
      <c r="Y417" s="175" t="str">
        <f>IF(X417=Controles!$D$5,Controles!$E$5,IF(X417=Controles!$D$6,Controles!$E$6,IF(X417=Controles!$D$7,Controles!$E$7," ")))</f>
        <v xml:space="preserve"> </v>
      </c>
      <c r="Z417" s="166"/>
      <c r="AA417" s="65" t="str">
        <f>IF(Z417=Controles!$D$8,Controles!$E$8,IF(Z417=Controles!$D$9,Controles!$E$9," "))</f>
        <v xml:space="preserve"> </v>
      </c>
      <c r="AB417" s="65" t="str">
        <f t="shared" si="218"/>
        <v/>
      </c>
      <c r="AC417" s="166"/>
      <c r="AD417" s="166"/>
      <c r="AE417" s="166"/>
      <c r="AF417" s="97" t="str">
        <f>+IF(X417=Controles!$D$5,Controles!$N$5,IF(X417=Controles!$D$6,Controles!$N$6,IF(X417=Controles!$D$7,Controles!$N$7," ")))</f>
        <v xml:space="preserve"> </v>
      </c>
      <c r="AG417" s="138" t="str">
        <f>IFERROR(IF(AND(AF416=Controles!$N$5,AF417=Controles!$N$5),(AG416-(+AG416*AB417)),IF(AF417=Controles!$N$5,(R416-(+R416*AB417)),IF(AF417=Controles!$N$7,AG416,""))),"")</f>
        <v/>
      </c>
      <c r="AH417" s="138" t="str">
        <f>IFERROR(IF(AND(AF416=Controles!$N$7,AF417=Controles!$N$7),(AH416-(+AH416*AB417)),IF(AF417=Controles!$N$7,($S$416-(+$S$416*AB417)),IF(AF417=Controles!$N$5,AH416,""))),"")</f>
        <v/>
      </c>
      <c r="AI417" s="178" t="str">
        <f t="shared" ref="AI417:AI424" si="231">IFERROR(IF(AG417="","",IF(AG417&lt;=20,"20",IF(AG417&lt;=40,"40",IF(AG417&lt;=60,"60",IF(AG417&lt;=80,"80","100"))))),"")</f>
        <v/>
      </c>
      <c r="AJ417" s="178" t="str">
        <f t="shared" ref="AJ417:AJ424" si="232">IFERROR(IF(AH417="","",IF(AH417&lt;=20,"20",IF(AH417&lt;=40,"40",IF(AH417&lt;=60,"60",IF(AH417&lt;=80,"80","100"))))),"")</f>
        <v/>
      </c>
      <c r="AK417" s="179" t="str">
        <f t="shared" ref="AK417:AK424" si="233">IFERROR(VALUE((AI417&amp;""&amp;AJ417))," ")</f>
        <v xml:space="preserve"> </v>
      </c>
      <c r="AL417" s="180" t="str">
        <f>IFERROR(VLOOKUP(AK417,'Matriz Calificación'!$C$54:$F$78,2,FALSE),"")</f>
        <v/>
      </c>
      <c r="AM417" s="181" t="str">
        <f>IFERROR(VLOOKUP(AL417,'Matriz Calificación'!$D$54:$I$78,4,FALSE)," ")</f>
        <v xml:space="preserve"> </v>
      </c>
      <c r="AN417" s="289"/>
      <c r="AO417" s="289"/>
      <c r="AP417" s="292"/>
      <c r="AQ417" s="329"/>
      <c r="AR417" s="66"/>
      <c r="AS417" s="167"/>
      <c r="AT417" s="167"/>
      <c r="AU417" s="167"/>
      <c r="AV417" s="66"/>
      <c r="AW417" s="167"/>
      <c r="AX417" s="169"/>
      <c r="AY417" s="169"/>
      <c r="AZ417" s="259"/>
      <c r="BA417" s="250"/>
      <c r="BB417" s="169"/>
      <c r="BC417" s="250"/>
    </row>
    <row r="418" spans="2:55" s="170" customFormat="1" ht="21" hidden="1" customHeight="1" x14ac:dyDescent="0.25">
      <c r="B418" s="264"/>
      <c r="C418" s="267"/>
      <c r="D418" s="258"/>
      <c r="E418" s="259"/>
      <c r="F418" s="255"/>
      <c r="G418" s="258"/>
      <c r="H418" s="250"/>
      <c r="I418" s="252"/>
      <c r="J418" s="254"/>
      <c r="K418" s="182"/>
      <c r="L418" s="261"/>
      <c r="M418" s="262"/>
      <c r="N418" s="261"/>
      <c r="O418" s="256"/>
      <c r="P418" s="292"/>
      <c r="Q418" s="261"/>
      <c r="R418" s="330"/>
      <c r="S418" s="330"/>
      <c r="T418" s="330"/>
      <c r="U418" s="328"/>
      <c r="V418" s="292"/>
      <c r="W418" s="149"/>
      <c r="X418" s="166"/>
      <c r="Y418" s="175" t="str">
        <f>IF(X418=Controles!$D$5,Controles!$E$5,IF(X418=Controles!$D$6,Controles!$E$6,IF(X418=Controles!$D$7,Controles!$E$7," ")))</f>
        <v xml:space="preserve"> </v>
      </c>
      <c r="Z418" s="166"/>
      <c r="AA418" s="65" t="str">
        <f>IF(Z418=Controles!$D$8,Controles!$E$8,IF(Z418=Controles!$D$9,Controles!$E$9," "))</f>
        <v xml:space="preserve"> </v>
      </c>
      <c r="AB418" s="65" t="str">
        <f t="shared" si="218"/>
        <v/>
      </c>
      <c r="AC418" s="166"/>
      <c r="AD418" s="166"/>
      <c r="AE418" s="166"/>
      <c r="AF418" s="97" t="str">
        <f>+IF(X418=Controles!$D$5,Controles!$N$5,IF(X418=Controles!$D$6,Controles!$N$6,IF(X418=Controles!$D$7,Controles!$N$7," ")))</f>
        <v xml:space="preserve"> </v>
      </c>
      <c r="AG418" s="138" t="str">
        <f>IFERROR(IF(AND(AF417=Controles!$N$5,AF418=Controles!$N$5),(AG417-(+AG417*AB418)),IF(AND(AF417=Controles!$N$7,AF418=Controles!$N$5),(AG416-(+AG416*AB418)),IF(AF418=Controles!$N$7,AG417,""))),"")</f>
        <v/>
      </c>
      <c r="AH418" s="138" t="str">
        <f>IFERROR(IF(AND(AF417=Controles!$N$7,AF418=Controles!$N$7),(AH417-(+AH417*AB418)),IF(AND(AF417=Controles!$N$5,AF418=Controles!$N$7),(AH416-(+AH416*AB418)),IF(AF418=Controles!$N$5,AH417,""))),"")</f>
        <v/>
      </c>
      <c r="AI418" s="178" t="str">
        <f t="shared" si="231"/>
        <v/>
      </c>
      <c r="AJ418" s="178" t="str">
        <f t="shared" si="232"/>
        <v/>
      </c>
      <c r="AK418" s="179" t="str">
        <f t="shared" si="233"/>
        <v xml:space="preserve"> </v>
      </c>
      <c r="AL418" s="180" t="str">
        <f>IFERROR(VLOOKUP(AK418,'Matriz Calificación'!$C$54:$F$78,2,FALSE),"")</f>
        <v/>
      </c>
      <c r="AM418" s="181" t="str">
        <f>IFERROR(VLOOKUP(AL418,'Matriz Calificación'!$D$54:$I$78,4,FALSE)," ")</f>
        <v xml:space="preserve"> </v>
      </c>
      <c r="AN418" s="289"/>
      <c r="AO418" s="289"/>
      <c r="AP418" s="292"/>
      <c r="AQ418" s="329"/>
      <c r="AR418" s="66"/>
      <c r="AS418" s="167"/>
      <c r="AT418" s="167"/>
      <c r="AU418" s="167"/>
      <c r="AV418" s="66"/>
      <c r="AW418" s="167"/>
      <c r="AX418" s="169"/>
      <c r="AY418" s="169"/>
      <c r="AZ418" s="259"/>
      <c r="BA418" s="250"/>
      <c r="BB418" s="169"/>
      <c r="BC418" s="250"/>
    </row>
    <row r="419" spans="2:55" s="170" customFormat="1" ht="21" hidden="1" customHeight="1" x14ac:dyDescent="0.25">
      <c r="B419" s="264"/>
      <c r="C419" s="267"/>
      <c r="D419" s="258"/>
      <c r="E419" s="259"/>
      <c r="F419" s="255"/>
      <c r="G419" s="258"/>
      <c r="H419" s="250"/>
      <c r="I419" s="252"/>
      <c r="J419" s="254"/>
      <c r="K419" s="182"/>
      <c r="L419" s="261"/>
      <c r="M419" s="262"/>
      <c r="N419" s="261"/>
      <c r="O419" s="256"/>
      <c r="P419" s="292"/>
      <c r="Q419" s="261"/>
      <c r="R419" s="330"/>
      <c r="S419" s="330"/>
      <c r="T419" s="330"/>
      <c r="U419" s="328"/>
      <c r="V419" s="292"/>
      <c r="W419" s="149"/>
      <c r="X419" s="166"/>
      <c r="Y419" s="175" t="str">
        <f>IF(X419=Controles!$D$5,Controles!$E$5,IF(X419=Controles!$D$6,Controles!$E$6,IF(X419=Controles!$D$7,Controles!$E$7," ")))</f>
        <v xml:space="preserve"> </v>
      </c>
      <c r="Z419" s="166"/>
      <c r="AA419" s="65" t="str">
        <f>IF(Z419=Controles!$D$8,Controles!$E$8,IF(Z419=Controles!$D$9,Controles!$E$9," "))</f>
        <v xml:space="preserve"> </v>
      </c>
      <c r="AB419" s="65" t="str">
        <f t="shared" si="218"/>
        <v/>
      </c>
      <c r="AC419" s="166"/>
      <c r="AD419" s="166"/>
      <c r="AE419" s="166"/>
      <c r="AF419" s="97" t="str">
        <f>+IF(X419=Controles!$D$5,Controles!$N$5,IF(X419=Controles!$D$6,Controles!$N$6,IF(X419=Controles!$D$7,Controles!$N$7," ")))</f>
        <v xml:space="preserve"> </v>
      </c>
      <c r="AG419" s="138" t="str">
        <f>IFERROR(IF(AND(AF418=Controles!$N$5,AF419=Controles!$N$5),(AG418-(+AG418*AB419)),IF(AND(AF418=Controles!$N$7,AF419=Controles!$N$5),(AG417-(+AG417*AB419)),IF(AF419=Controles!$N$7,AG418,""))),"")</f>
        <v/>
      </c>
      <c r="AH419" s="138" t="str">
        <f>IFERROR(IF(AND(AF418=Controles!$N$7,AF419=Controles!$N$7),(AH418-(+AH418*AB419)),IF(AND(AF418=Controles!$N$5,AF419=Controles!$N$7),(AH417-(+AH417*AB419)),IF(AF419=Controles!$N$5,AH418,""))),"")</f>
        <v/>
      </c>
      <c r="AI419" s="178" t="str">
        <f t="shared" si="231"/>
        <v/>
      </c>
      <c r="AJ419" s="178" t="str">
        <f t="shared" si="232"/>
        <v/>
      </c>
      <c r="AK419" s="179" t="str">
        <f t="shared" si="233"/>
        <v xml:space="preserve"> </v>
      </c>
      <c r="AL419" s="180" t="str">
        <f>IFERROR(VLOOKUP(AK419,'Matriz Calificación'!$C$54:$F$78,2,FALSE),"")</f>
        <v/>
      </c>
      <c r="AM419" s="181" t="str">
        <f>IFERROR(VLOOKUP(AL419,'Matriz Calificación'!$D$54:$I$78,4,FALSE)," ")</f>
        <v xml:space="preserve"> </v>
      </c>
      <c r="AN419" s="289"/>
      <c r="AO419" s="289"/>
      <c r="AP419" s="292"/>
      <c r="AQ419" s="329"/>
      <c r="AR419" s="66"/>
      <c r="AS419" s="167"/>
      <c r="AT419" s="167"/>
      <c r="AU419" s="167"/>
      <c r="AV419" s="66"/>
      <c r="AW419" s="167"/>
      <c r="AX419" s="169"/>
      <c r="AY419" s="169"/>
      <c r="AZ419" s="259"/>
      <c r="BA419" s="250"/>
      <c r="BB419" s="169"/>
      <c r="BC419" s="250"/>
    </row>
    <row r="420" spans="2:55" s="170" customFormat="1" ht="21" hidden="1" customHeight="1" x14ac:dyDescent="0.25">
      <c r="B420" s="264"/>
      <c r="C420" s="267"/>
      <c r="D420" s="258"/>
      <c r="E420" s="259"/>
      <c r="F420" s="255"/>
      <c r="G420" s="258"/>
      <c r="H420" s="250"/>
      <c r="I420" s="252"/>
      <c r="J420" s="254"/>
      <c r="K420" s="182"/>
      <c r="L420" s="261"/>
      <c r="M420" s="262"/>
      <c r="N420" s="261"/>
      <c r="O420" s="256"/>
      <c r="P420" s="292"/>
      <c r="Q420" s="261"/>
      <c r="R420" s="330"/>
      <c r="S420" s="330"/>
      <c r="T420" s="330"/>
      <c r="U420" s="328"/>
      <c r="V420" s="292"/>
      <c r="W420" s="149"/>
      <c r="X420" s="166"/>
      <c r="Y420" s="175" t="str">
        <f>IF(X420=Controles!$D$5,Controles!$E$5,IF(X420=Controles!$D$6,Controles!$E$6,IF(X420=Controles!$D$7,Controles!$E$7," ")))</f>
        <v xml:space="preserve"> </v>
      </c>
      <c r="Z420" s="166"/>
      <c r="AA420" s="65" t="str">
        <f>IF(Z420=Controles!$D$8,Controles!$E$8,IF(Z420=Controles!$D$9,Controles!$E$9," "))</f>
        <v xml:space="preserve"> </v>
      </c>
      <c r="AB420" s="65" t="str">
        <f t="shared" si="218"/>
        <v/>
      </c>
      <c r="AC420" s="166"/>
      <c r="AD420" s="166"/>
      <c r="AE420" s="166"/>
      <c r="AF420" s="97" t="str">
        <f>+IF(X420=Controles!$D$5,Controles!$N$5,IF(X420=Controles!$D$6,Controles!$N$6,IF(X420=Controles!$D$7,Controles!$N$7," ")))</f>
        <v xml:space="preserve"> </v>
      </c>
      <c r="AG420" s="138" t="str">
        <f>IFERROR(IF(AND(AF419=Controles!$N$5,AF420=Controles!$N$5),(AG419-(+AG419*AB420)),IF(AND(AF419=Controles!$N$7,AF420=Controles!$N$5),(AG418-(+AG418*AB420)),IF(AF420=Controles!$N$7,AG419,""))),"")</f>
        <v/>
      </c>
      <c r="AH420" s="138" t="str">
        <f>IFERROR(IF(AND(AF419=Controles!$N$7,AF420=Controles!$N$7),(AH419-(+AH419*AB420)),IF(AND(AF419=Controles!$N$5,AF420=Controles!$N$7),(AH418-(+AH418*AB420)),IF(AF420=Controles!$N$5,AH419,""))),"")</f>
        <v/>
      </c>
      <c r="AI420" s="178" t="str">
        <f t="shared" si="231"/>
        <v/>
      </c>
      <c r="AJ420" s="178" t="str">
        <f t="shared" si="232"/>
        <v/>
      </c>
      <c r="AK420" s="179" t="str">
        <f t="shared" si="233"/>
        <v xml:space="preserve"> </v>
      </c>
      <c r="AL420" s="180" t="str">
        <f>IFERROR(VLOOKUP(AK420,'Matriz Calificación'!$C$54:$F$78,2,FALSE),"")</f>
        <v/>
      </c>
      <c r="AM420" s="181" t="str">
        <f>IFERROR(VLOOKUP(AL420,'Matriz Calificación'!$D$54:$I$78,4,FALSE)," ")</f>
        <v xml:space="preserve"> </v>
      </c>
      <c r="AN420" s="289"/>
      <c r="AO420" s="289"/>
      <c r="AP420" s="292"/>
      <c r="AQ420" s="329"/>
      <c r="AR420" s="66"/>
      <c r="AS420" s="167"/>
      <c r="AT420" s="167"/>
      <c r="AU420" s="167"/>
      <c r="AV420" s="66"/>
      <c r="AW420" s="167"/>
      <c r="AX420" s="169"/>
      <c r="AY420" s="169"/>
      <c r="AZ420" s="259"/>
      <c r="BA420" s="250"/>
      <c r="BB420" s="169"/>
      <c r="BC420" s="250"/>
    </row>
    <row r="421" spans="2:55" s="170" customFormat="1" ht="21" hidden="1" customHeight="1" x14ac:dyDescent="0.25">
      <c r="B421" s="264"/>
      <c r="C421" s="267"/>
      <c r="D421" s="258"/>
      <c r="E421" s="259"/>
      <c r="F421" s="255"/>
      <c r="G421" s="258"/>
      <c r="H421" s="250"/>
      <c r="I421" s="252"/>
      <c r="J421" s="254"/>
      <c r="K421" s="182"/>
      <c r="L421" s="261"/>
      <c r="M421" s="262"/>
      <c r="N421" s="261"/>
      <c r="O421" s="256"/>
      <c r="P421" s="292"/>
      <c r="Q421" s="261"/>
      <c r="R421" s="330"/>
      <c r="S421" s="330"/>
      <c r="T421" s="330"/>
      <c r="U421" s="328"/>
      <c r="V421" s="292"/>
      <c r="W421" s="149"/>
      <c r="X421" s="166"/>
      <c r="Y421" s="175" t="str">
        <f>IF(X421=Controles!$D$5,Controles!$E$5,IF(X421=Controles!$D$6,Controles!$E$6,IF(X421=Controles!$D$7,Controles!$E$7," ")))</f>
        <v xml:space="preserve"> </v>
      </c>
      <c r="Z421" s="166"/>
      <c r="AA421" s="65" t="str">
        <f>IF(Z421=Controles!$D$8,Controles!$E$8,IF(Z421=Controles!$D$9,Controles!$E$9," "))</f>
        <v xml:space="preserve"> </v>
      </c>
      <c r="AB421" s="65" t="str">
        <f t="shared" si="218"/>
        <v/>
      </c>
      <c r="AC421" s="166"/>
      <c r="AD421" s="166"/>
      <c r="AE421" s="166"/>
      <c r="AF421" s="97" t="str">
        <f>+IF(X421=Controles!$D$5,Controles!$N$5,IF(X421=Controles!$D$6,Controles!$N$6,IF(X421=Controles!$D$7,Controles!$N$7," ")))</f>
        <v xml:space="preserve"> </v>
      </c>
      <c r="AG421" s="138" t="str">
        <f>IFERROR(IF(AND(AF420=Controles!$N$5,AF421=Controles!$N$5),(AG420-(+AG420*AB421)),IF(AND(AF420=Controles!$N$7,AF421=Controles!$N$5),(AG419-(+AG419*AB421)),IF(AF421=Controles!$N$7,AG420,""))),"")</f>
        <v/>
      </c>
      <c r="AH421" s="138" t="str">
        <f>IFERROR(IF(AND(AF420=Controles!$N$7,AF421=Controles!$N$7),(AH420-(+AH420*AB421)),IF(AND(AF420=Controles!$N$5,AF421=Controles!$N$7),(AH419-(+AH419*AB421)),IF(AF421=Controles!$N$5,AH420,""))),"")</f>
        <v/>
      </c>
      <c r="AI421" s="178" t="str">
        <f t="shared" si="231"/>
        <v/>
      </c>
      <c r="AJ421" s="178" t="str">
        <f t="shared" si="232"/>
        <v/>
      </c>
      <c r="AK421" s="179" t="str">
        <f t="shared" si="233"/>
        <v xml:space="preserve"> </v>
      </c>
      <c r="AL421" s="180" t="str">
        <f>IFERROR(VLOOKUP(AK421,'Matriz Calificación'!$C$54:$F$78,2,FALSE),"")</f>
        <v/>
      </c>
      <c r="AM421" s="181" t="str">
        <f>IFERROR(VLOOKUP(AL421,'Matriz Calificación'!$D$54:$I$78,4,FALSE)," ")</f>
        <v xml:space="preserve"> </v>
      </c>
      <c r="AN421" s="289"/>
      <c r="AO421" s="289"/>
      <c r="AP421" s="292"/>
      <c r="AQ421" s="329"/>
      <c r="AR421" s="66"/>
      <c r="AS421" s="167"/>
      <c r="AT421" s="167"/>
      <c r="AU421" s="167"/>
      <c r="AV421" s="66"/>
      <c r="AW421" s="167"/>
      <c r="AX421" s="169"/>
      <c r="AY421" s="169"/>
      <c r="AZ421" s="259"/>
      <c r="BA421" s="250"/>
      <c r="BB421" s="169"/>
      <c r="BC421" s="250"/>
    </row>
    <row r="422" spans="2:55" s="170" customFormat="1" ht="21" hidden="1" customHeight="1" x14ac:dyDescent="0.25">
      <c r="B422" s="264"/>
      <c r="C422" s="267"/>
      <c r="D422" s="258"/>
      <c r="E422" s="259"/>
      <c r="F422" s="255"/>
      <c r="G422" s="258"/>
      <c r="H422" s="250"/>
      <c r="I422" s="252"/>
      <c r="J422" s="254"/>
      <c r="K422" s="182"/>
      <c r="L422" s="261"/>
      <c r="M422" s="262"/>
      <c r="N422" s="261"/>
      <c r="O422" s="256"/>
      <c r="P422" s="292"/>
      <c r="Q422" s="261"/>
      <c r="R422" s="330"/>
      <c r="S422" s="330"/>
      <c r="T422" s="330"/>
      <c r="U422" s="328"/>
      <c r="V422" s="292"/>
      <c r="W422" s="149"/>
      <c r="X422" s="166"/>
      <c r="Y422" s="175" t="str">
        <f>IF(X422=Controles!$D$5,Controles!$E$5,IF(X422=Controles!$D$6,Controles!$E$6,IF(X422=Controles!$D$7,Controles!$E$7," ")))</f>
        <v xml:space="preserve"> </v>
      </c>
      <c r="Z422" s="166"/>
      <c r="AA422" s="65" t="str">
        <f>IF(Z422=Controles!$D$8,Controles!$E$8,IF(Z422=Controles!$D$9,Controles!$E$9," "))</f>
        <v xml:space="preserve"> </v>
      </c>
      <c r="AB422" s="65" t="str">
        <f t="shared" si="218"/>
        <v/>
      </c>
      <c r="AC422" s="166"/>
      <c r="AD422" s="166"/>
      <c r="AE422" s="166"/>
      <c r="AF422" s="97" t="str">
        <f>+IF(X422=Controles!$D$5,Controles!$N$5,IF(X422=Controles!$D$6,Controles!$N$6,IF(X422=Controles!$D$7,Controles!$N$7," ")))</f>
        <v xml:space="preserve"> </v>
      </c>
      <c r="AG422" s="138" t="str">
        <f>IFERROR(IF(AND(AF421=Controles!$N$5,AF422=Controles!$N$5),(AG421-(+AG421*AB422)),IF(AND(AF421=Controles!$N$7,AF422=Controles!$N$5),(AG420-(+AG420*AB422)),IF(AF422=Controles!$N$7,AG421,""))),"")</f>
        <v/>
      </c>
      <c r="AH422" s="138" t="str">
        <f>IFERROR(IF(AND(AF421=Controles!$N$7,AF422=Controles!$N$7),(AH421-(+AH421*AB422)),IF(AND(AF421=Controles!$N$5,AF422=Controles!$N$7),(AH420-(+AH420*AB422)),IF(AF422=Controles!$N$5,AH421,""))),"")</f>
        <v/>
      </c>
      <c r="AI422" s="178" t="str">
        <f t="shared" si="231"/>
        <v/>
      </c>
      <c r="AJ422" s="178" t="str">
        <f t="shared" si="232"/>
        <v/>
      </c>
      <c r="AK422" s="179" t="str">
        <f t="shared" si="233"/>
        <v xml:space="preserve"> </v>
      </c>
      <c r="AL422" s="180" t="str">
        <f>IFERROR(VLOOKUP(AK422,'Matriz Calificación'!$C$54:$F$78,2,FALSE),"")</f>
        <v/>
      </c>
      <c r="AM422" s="181" t="str">
        <f>IFERROR(VLOOKUP(AL422,'Matriz Calificación'!$D$54:$I$78,4,FALSE)," ")</f>
        <v xml:space="preserve"> </v>
      </c>
      <c r="AN422" s="289"/>
      <c r="AO422" s="289"/>
      <c r="AP422" s="292"/>
      <c r="AQ422" s="329"/>
      <c r="AR422" s="66"/>
      <c r="AS422" s="165"/>
      <c r="AT422" s="168"/>
      <c r="AU422" s="168"/>
      <c r="AV422" s="66"/>
      <c r="AW422" s="167"/>
      <c r="AX422" s="169"/>
      <c r="AY422" s="169"/>
      <c r="AZ422" s="259"/>
      <c r="BA422" s="250"/>
      <c r="BB422" s="169"/>
      <c r="BC422" s="250"/>
    </row>
    <row r="423" spans="2:55" s="170" customFormat="1" ht="21" hidden="1" customHeight="1" x14ac:dyDescent="0.25">
      <c r="B423" s="264"/>
      <c r="C423" s="267"/>
      <c r="D423" s="258"/>
      <c r="E423" s="259"/>
      <c r="F423" s="255"/>
      <c r="G423" s="258"/>
      <c r="H423" s="250"/>
      <c r="I423" s="252"/>
      <c r="J423" s="254"/>
      <c r="K423" s="182"/>
      <c r="L423" s="261"/>
      <c r="M423" s="262"/>
      <c r="N423" s="261"/>
      <c r="O423" s="256"/>
      <c r="P423" s="292"/>
      <c r="Q423" s="261"/>
      <c r="R423" s="330"/>
      <c r="S423" s="330"/>
      <c r="T423" s="330"/>
      <c r="U423" s="328"/>
      <c r="V423" s="292"/>
      <c r="W423" s="149"/>
      <c r="X423" s="166"/>
      <c r="Y423" s="175" t="str">
        <f>IF(X423=Controles!$D$5,Controles!$E$5,IF(X423=Controles!$D$6,Controles!$E$6,IF(X423=Controles!$D$7,Controles!$E$7," ")))</f>
        <v xml:space="preserve"> </v>
      </c>
      <c r="Z423" s="166"/>
      <c r="AA423" s="65" t="str">
        <f>IF(Z423=Controles!$D$8,Controles!$E$8,IF(Z423=Controles!$D$9,Controles!$E$9," "))</f>
        <v xml:space="preserve"> </v>
      </c>
      <c r="AB423" s="65" t="str">
        <f t="shared" si="218"/>
        <v/>
      </c>
      <c r="AC423" s="166"/>
      <c r="AD423" s="166"/>
      <c r="AE423" s="166"/>
      <c r="AF423" s="97" t="str">
        <f>+IF(X423=Controles!$D$5,Controles!$N$5,IF(X423=Controles!$D$6,Controles!$N$6,IF(X423=Controles!$D$7,Controles!$N$7," ")))</f>
        <v xml:space="preserve"> </v>
      </c>
      <c r="AG423" s="138" t="str">
        <f>IFERROR(IF(AND(AF422=Controles!$N$5,AF423=Controles!$N$5),(AG422-(+AG422*AB423)),IF(AND(AF422=Controles!$N$7,AF423=Controles!$N$5),(AG421-(+AG421*AB423)),IF(AF423=Controles!$N$7,AG422,""))),"")</f>
        <v/>
      </c>
      <c r="AH423" s="138" t="str">
        <f>IFERROR(IF(AND(AF422=Controles!$N$7,AF423=Controles!$N$7),(AH422-(+AH422*AB423)),IF(AND(AF422=Controles!$N$5,AF423=Controles!$N$7),(AH421-(+AH421*AB423)),IF(AF423=Controles!$N$5,AH422,""))),"")</f>
        <v/>
      </c>
      <c r="AI423" s="178" t="str">
        <f t="shared" si="231"/>
        <v/>
      </c>
      <c r="AJ423" s="178" t="str">
        <f t="shared" si="232"/>
        <v/>
      </c>
      <c r="AK423" s="179" t="str">
        <f t="shared" si="233"/>
        <v xml:space="preserve"> </v>
      </c>
      <c r="AL423" s="180" t="str">
        <f>IFERROR(VLOOKUP(AK423,'Matriz Calificación'!$C$54:$F$78,2,FALSE),"")</f>
        <v/>
      </c>
      <c r="AM423" s="181" t="str">
        <f>IFERROR(VLOOKUP(AL423,'Matriz Calificación'!$D$54:$I$78,4,FALSE)," ")</f>
        <v xml:space="preserve"> </v>
      </c>
      <c r="AN423" s="289"/>
      <c r="AO423" s="289"/>
      <c r="AP423" s="292"/>
      <c r="AQ423" s="329"/>
      <c r="AR423" s="66"/>
      <c r="AS423" s="165"/>
      <c r="AT423" s="168"/>
      <c r="AU423" s="168"/>
      <c r="AV423" s="66"/>
      <c r="AW423" s="167"/>
      <c r="AX423" s="169"/>
      <c r="AY423" s="169"/>
      <c r="AZ423" s="259"/>
      <c r="BA423" s="250"/>
      <c r="BB423" s="169"/>
      <c r="BC423" s="250"/>
    </row>
    <row r="424" spans="2:55" s="170" customFormat="1" ht="21" hidden="1" customHeight="1" x14ac:dyDescent="0.25">
      <c r="B424" s="265"/>
      <c r="C424" s="268"/>
      <c r="D424" s="258"/>
      <c r="E424" s="259"/>
      <c r="F424" s="255"/>
      <c r="G424" s="258"/>
      <c r="H424" s="250"/>
      <c r="I424" s="253"/>
      <c r="J424" s="254"/>
      <c r="K424" s="182"/>
      <c r="L424" s="261"/>
      <c r="M424" s="262"/>
      <c r="N424" s="261"/>
      <c r="O424" s="257"/>
      <c r="P424" s="292"/>
      <c r="Q424" s="261"/>
      <c r="R424" s="330"/>
      <c r="S424" s="330"/>
      <c r="T424" s="330"/>
      <c r="U424" s="328"/>
      <c r="V424" s="292"/>
      <c r="W424" s="149"/>
      <c r="X424" s="166"/>
      <c r="Y424" s="175" t="str">
        <f>IF(X424=Controles!$D$5,Controles!$E$5,IF(X424=Controles!$D$6,Controles!$E$6,IF(X424=Controles!$D$7,Controles!$E$7," ")))</f>
        <v xml:space="preserve"> </v>
      </c>
      <c r="Z424" s="166"/>
      <c r="AA424" s="65" t="str">
        <f>IF(Z424=Controles!$D$8,Controles!$E$8,IF(Z424=Controles!$D$9,Controles!$E$9," "))</f>
        <v xml:space="preserve"> </v>
      </c>
      <c r="AB424" s="65" t="str">
        <f t="shared" si="218"/>
        <v/>
      </c>
      <c r="AC424" s="166"/>
      <c r="AD424" s="166"/>
      <c r="AE424" s="166"/>
      <c r="AF424" s="97" t="str">
        <f>+IF(X424=Controles!$D$5,Controles!$N$5,IF(X424=Controles!$D$6,Controles!$N$6,IF(X424=Controles!$D$7,Controles!$N$7," ")))</f>
        <v xml:space="preserve"> </v>
      </c>
      <c r="AG424" s="138" t="str">
        <f>IFERROR(IF(AND(AF423=Controles!$N$5,AF424=Controles!$N$5),(AG423-(+AG423*AB424)),IF(AND(AF423=Controles!$N$7,AF424=Controles!$N$5),(AG422-(+AG422*AB424)),IF(AF424=Controles!$N$7,AG423,""))),"")</f>
        <v/>
      </c>
      <c r="AH424" s="138" t="str">
        <f>IFERROR(IF(AND(AF423=Controles!$N$7,AF424=Controles!$N$7),(AH423-(+AH423*AB424)),IF(AND(AF423=Controles!$N$5,AF424=Controles!$N$7),(AH422-(+AH422*AB424)),IF(AF424=Controles!$N$5,AH423,""))),"")</f>
        <v/>
      </c>
      <c r="AI424" s="178" t="str">
        <f t="shared" si="231"/>
        <v/>
      </c>
      <c r="AJ424" s="178" t="str">
        <f t="shared" si="232"/>
        <v/>
      </c>
      <c r="AK424" s="179" t="str">
        <f t="shared" si="233"/>
        <v xml:space="preserve"> </v>
      </c>
      <c r="AL424" s="180" t="str">
        <f>IFERROR(VLOOKUP(AK424,'Matriz Calificación'!$C$54:$F$78,2,FALSE),"")</f>
        <v/>
      </c>
      <c r="AM424" s="181" t="str">
        <f>IFERROR(VLOOKUP(AL424,'Matriz Calificación'!$D$54:$I$78,4,FALSE)," ")</f>
        <v xml:space="preserve"> </v>
      </c>
      <c r="AN424" s="290"/>
      <c r="AO424" s="290"/>
      <c r="AP424" s="292"/>
      <c r="AQ424" s="329"/>
      <c r="AR424" s="66"/>
      <c r="AS424" s="165"/>
      <c r="AT424" s="67"/>
      <c r="AU424" s="67"/>
      <c r="AV424" s="66"/>
      <c r="AW424" s="167"/>
      <c r="AX424" s="169"/>
      <c r="AY424" s="169"/>
      <c r="AZ424" s="259"/>
      <c r="BA424" s="250"/>
      <c r="BB424" s="169"/>
      <c r="BC424" s="250"/>
    </row>
    <row r="425" spans="2:55" s="170" customFormat="1" ht="21" hidden="1" customHeight="1" x14ac:dyDescent="0.25">
      <c r="B425" s="263"/>
      <c r="C425" s="266" t="str">
        <f>+IFERROR(VLOOKUP(B425,INF!$A$2:$B$90,2,FALSE)," ")</f>
        <v xml:space="preserve"> </v>
      </c>
      <c r="D425" s="258"/>
      <c r="E425" s="259"/>
      <c r="F425" s="260"/>
      <c r="G425" s="258"/>
      <c r="H425" s="250"/>
      <c r="I425" s="251"/>
      <c r="J425" s="254" t="str">
        <f t="shared" ref="J425" si="234">IF(G425&lt;&gt;"",CONCATENATE("Posibilidad de ",G425," por"," ",H425," debido a"," ",I425),"")</f>
        <v/>
      </c>
      <c r="K425" s="182"/>
      <c r="L425" s="261"/>
      <c r="M425" s="262"/>
      <c r="N425" s="261"/>
      <c r="O425" s="256"/>
      <c r="P425" s="292" t="str">
        <f>IF(O425="","",IF(O425&lt;=2,Probabilidad!$B$8,IF(O425&lt;=11.999,Probabilidad!$B$7,IF(O425&lt;=48,Probabilidad!$B$6,IF(O425&lt;=239.999,Probabilidad!$B$5,IF(O425&gt;=240,Probabilidad!$B$4,""))))))</f>
        <v/>
      </c>
      <c r="Q425" s="261"/>
      <c r="R425" s="330" t="str">
        <f>IFERROR(VLOOKUP(P425,Probabilidad!$B$4:$C$8,2,FALSE),"")</f>
        <v/>
      </c>
      <c r="S425" s="330" t="str">
        <f>IFERROR(VLOOKUP(Q425,Impacto!$B$4:$C$16,2,FALSE),"")</f>
        <v/>
      </c>
      <c r="T425" s="330" t="str">
        <f t="shared" ref="T425" si="235">IFERROR(VALUE((R425&amp;""&amp;S425))," ")</f>
        <v xml:space="preserve"> </v>
      </c>
      <c r="U425" s="328" t="str">
        <f>IFERROR(VLOOKUP(T425,'Matriz Calificación'!$C$54:$D$78,2,FALSE)," ")</f>
        <v xml:space="preserve"> </v>
      </c>
      <c r="V425" s="292" t="str">
        <f>IFERROR(VLOOKUP(T425,'Matriz Calificación'!$C$54:$F$78,3,FALSE)," ")</f>
        <v xml:space="preserve"> </v>
      </c>
      <c r="W425" s="149"/>
      <c r="X425" s="166"/>
      <c r="Y425" s="175" t="str">
        <f>IF(X425=Controles!$D$5,Controles!$E$5,IF(X425=Controles!$D$6,Controles!$E$6,IF(X425=Controles!$D$7,Controles!$E$7," ")))</f>
        <v xml:space="preserve"> </v>
      </c>
      <c r="Z425" s="166"/>
      <c r="AA425" s="65" t="str">
        <f>IF(Z425=Controles!$D$8,Controles!$E$8,IF(Z425=Controles!$D$9,Controles!$E$9," "))</f>
        <v xml:space="preserve"> </v>
      </c>
      <c r="AB425" s="65" t="str">
        <f t="shared" si="218"/>
        <v/>
      </c>
      <c r="AC425" s="166"/>
      <c r="AD425" s="166"/>
      <c r="AE425" s="166"/>
      <c r="AF425" s="97" t="str">
        <f>+IF(X425=Controles!$D$5,Controles!$N$5,IF(X425=Controles!$D$6,Controles!$N$6,IF(X425=Controles!$D$7,Controles!$N$7," ")))</f>
        <v xml:space="preserve"> </v>
      </c>
      <c r="AG425" s="138" t="str">
        <f>IFERROR(IF(AF425=Controles!$N$5,(($R$425-($R$425*AB425))),IF(AF425=Controles!$N$7,$R$425,""))," ")</f>
        <v/>
      </c>
      <c r="AH425" s="138" t="str">
        <f>IFERROR(IF(AF425=Controles!$N$7,(($S$425-($S$425*AB425))),IF(AF425=Controles!$N$5,$S$425,""))," ")</f>
        <v/>
      </c>
      <c r="AI425" s="178" t="str">
        <f>IFERROR(IF(AG425="","",IF(AG425&lt;=20,"20",IF(AG425&lt;=40,"40",IF(AG425&lt;=60,"60",IF(AG425&lt;=80,"80","100"))))),"")</f>
        <v/>
      </c>
      <c r="AJ425" s="178" t="str">
        <f>IFERROR(IF(AH425="","",IF(AH425&lt;=20,"20",IF(AH425&lt;=40,"40",IF(AH425&lt;=60,"60",IF(AH425&lt;=80,"80","100"))))),"")</f>
        <v/>
      </c>
      <c r="AK425" s="179" t="str">
        <f>IFERROR(VALUE((AI425&amp;""&amp;AJ425))," ")</f>
        <v xml:space="preserve"> </v>
      </c>
      <c r="AL425" s="180" t="str">
        <f>IFERROR(VLOOKUP(AK425,'Matriz Calificación'!$C$54:$F$78,2,FALSE),"")</f>
        <v/>
      </c>
      <c r="AM425" s="181" t="str">
        <f>IFERROR(VLOOKUP(AL425,'Matriz Calificación'!$D$54:$I$78,4,FALSE)," ")</f>
        <v xml:space="preserve"> </v>
      </c>
      <c r="AN425" s="288" t="e" cm="1" vm="1">
        <f t="array" aca="1" ref="AN425" ca="1">INDEX(AK425:AK433,COUNT(AK425:AK433))</f>
        <v>#VALUE!</v>
      </c>
      <c r="AO425" s="288" t="str">
        <f ca="1">IFERROR(VLOOKUP(AN425,'Matriz Calificación'!$C$54:$F$78,2,FALSE),"")</f>
        <v/>
      </c>
      <c r="AP425" s="292" t="str">
        <f ca="1">IFERROR(VLOOKUP(AO425,'Matriz Calificación'!$D$54:$I$78,4,FALSE)," ")</f>
        <v xml:space="preserve"> </v>
      </c>
      <c r="AQ425" s="329" t="str">
        <f ca="1">IFERROR(VLOOKUP(AO425,'Matriz Calificación'!$D$54:$I$78,5,FALSE)," ")</f>
        <v xml:space="preserve"> </v>
      </c>
      <c r="AR425" s="66"/>
      <c r="AS425" s="167"/>
      <c r="AT425" s="167"/>
      <c r="AU425" s="167"/>
      <c r="AV425" s="66"/>
      <c r="AW425" s="167"/>
      <c r="AX425" s="169"/>
      <c r="AY425" s="169"/>
      <c r="AZ425" s="259"/>
      <c r="BA425" s="250"/>
      <c r="BB425" s="169"/>
      <c r="BC425" s="250"/>
    </row>
    <row r="426" spans="2:55" s="170" customFormat="1" ht="21" hidden="1" customHeight="1" x14ac:dyDescent="0.25">
      <c r="B426" s="264"/>
      <c r="C426" s="267"/>
      <c r="D426" s="258"/>
      <c r="E426" s="259"/>
      <c r="F426" s="255"/>
      <c r="G426" s="258"/>
      <c r="H426" s="250"/>
      <c r="I426" s="252"/>
      <c r="J426" s="254"/>
      <c r="K426" s="182"/>
      <c r="L426" s="261"/>
      <c r="M426" s="262"/>
      <c r="N426" s="261"/>
      <c r="O426" s="256"/>
      <c r="P426" s="292"/>
      <c r="Q426" s="261"/>
      <c r="R426" s="330"/>
      <c r="S426" s="330"/>
      <c r="T426" s="330"/>
      <c r="U426" s="328"/>
      <c r="V426" s="292"/>
      <c r="W426" s="149"/>
      <c r="X426" s="166"/>
      <c r="Y426" s="175" t="str">
        <f>IF(X426=Controles!$D$5,Controles!$E$5,IF(X426=Controles!$D$6,Controles!$E$6,IF(X426=Controles!$D$7,Controles!$E$7," ")))</f>
        <v xml:space="preserve"> </v>
      </c>
      <c r="Z426" s="166"/>
      <c r="AA426" s="65" t="str">
        <f>IF(Z426=Controles!$D$8,Controles!$E$8,IF(Z426=Controles!$D$9,Controles!$E$9," "))</f>
        <v xml:space="preserve"> </v>
      </c>
      <c r="AB426" s="65" t="str">
        <f t="shared" si="218"/>
        <v/>
      </c>
      <c r="AC426" s="166"/>
      <c r="AD426" s="166"/>
      <c r="AE426" s="166"/>
      <c r="AF426" s="97" t="str">
        <f>+IF(X426=Controles!$D$5,Controles!$N$5,IF(X426=Controles!$D$6,Controles!$N$6,IF(X426=Controles!$D$7,Controles!$N$7," ")))</f>
        <v xml:space="preserve"> </v>
      </c>
      <c r="AG426" s="138" t="str">
        <f>IFERROR(IF(AND(AF425=Controles!$N$5,AF426=Controles!$N$5),(AG425-(+AG425*AB426)),IF(AF426=Controles!$N$5,(R425-(+R425*AB426)),IF(AF426=Controles!$N$7,AG425,""))),"")</f>
        <v/>
      </c>
      <c r="AH426" s="138" t="str">
        <f>IFERROR(IF(AND(AF425=Controles!$N$7,AF426=Controles!$N$7),(AH425-(+AH425*AB426)),IF(AF426=Controles!$N$7,($S$425-(+$S$425*AB426)),IF(AF426=Controles!$N$5,AH425,""))),"")</f>
        <v/>
      </c>
      <c r="AI426" s="178" t="str">
        <f t="shared" ref="AI426:AI433" si="236">IFERROR(IF(AG426="","",IF(AG426&lt;=20,"20",IF(AG426&lt;=40,"40",IF(AG426&lt;=60,"60",IF(AG426&lt;=80,"80","100"))))),"")</f>
        <v/>
      </c>
      <c r="AJ426" s="178" t="str">
        <f t="shared" ref="AJ426:AJ433" si="237">IFERROR(IF(AH426="","",IF(AH426&lt;=20,"20",IF(AH426&lt;=40,"40",IF(AH426&lt;=60,"60",IF(AH426&lt;=80,"80","100"))))),"")</f>
        <v/>
      </c>
      <c r="AK426" s="179" t="str">
        <f t="shared" ref="AK426:AK433" si="238">IFERROR(VALUE((AI426&amp;""&amp;AJ426))," ")</f>
        <v xml:space="preserve"> </v>
      </c>
      <c r="AL426" s="180" t="str">
        <f>IFERROR(VLOOKUP(AK426,'Matriz Calificación'!$C$54:$F$78,2,FALSE),"")</f>
        <v/>
      </c>
      <c r="AM426" s="181" t="str">
        <f>IFERROR(VLOOKUP(AL426,'Matriz Calificación'!$D$54:$I$78,4,FALSE)," ")</f>
        <v xml:space="preserve"> </v>
      </c>
      <c r="AN426" s="289"/>
      <c r="AO426" s="289"/>
      <c r="AP426" s="292"/>
      <c r="AQ426" s="329"/>
      <c r="AR426" s="66"/>
      <c r="AS426" s="167"/>
      <c r="AT426" s="167"/>
      <c r="AU426" s="167"/>
      <c r="AV426" s="66"/>
      <c r="AW426" s="167"/>
      <c r="AX426" s="169"/>
      <c r="AY426" s="169"/>
      <c r="AZ426" s="259"/>
      <c r="BA426" s="250"/>
      <c r="BB426" s="169"/>
      <c r="BC426" s="250"/>
    </row>
    <row r="427" spans="2:55" s="170" customFormat="1" ht="21" hidden="1" customHeight="1" x14ac:dyDescent="0.25">
      <c r="B427" s="264"/>
      <c r="C427" s="267"/>
      <c r="D427" s="258"/>
      <c r="E427" s="259"/>
      <c r="F427" s="255"/>
      <c r="G427" s="258"/>
      <c r="H427" s="250"/>
      <c r="I427" s="252"/>
      <c r="J427" s="254"/>
      <c r="K427" s="182"/>
      <c r="L427" s="261"/>
      <c r="M427" s="262"/>
      <c r="N427" s="261"/>
      <c r="O427" s="256"/>
      <c r="P427" s="292"/>
      <c r="Q427" s="261"/>
      <c r="R427" s="330"/>
      <c r="S427" s="330"/>
      <c r="T427" s="330"/>
      <c r="U427" s="328"/>
      <c r="V427" s="292"/>
      <c r="W427" s="149"/>
      <c r="X427" s="166"/>
      <c r="Y427" s="175" t="str">
        <f>IF(X427=Controles!$D$5,Controles!$E$5,IF(X427=Controles!$D$6,Controles!$E$6,IF(X427=Controles!$D$7,Controles!$E$7," ")))</f>
        <v xml:space="preserve"> </v>
      </c>
      <c r="Z427" s="166"/>
      <c r="AA427" s="65" t="str">
        <f>IF(Z427=Controles!$D$8,Controles!$E$8,IF(Z427=Controles!$D$9,Controles!$E$9," "))</f>
        <v xml:space="preserve"> </v>
      </c>
      <c r="AB427" s="65" t="str">
        <f t="shared" si="218"/>
        <v/>
      </c>
      <c r="AC427" s="166"/>
      <c r="AD427" s="166"/>
      <c r="AE427" s="166"/>
      <c r="AF427" s="97" t="str">
        <f>+IF(X427=Controles!$D$5,Controles!$N$5,IF(X427=Controles!$D$6,Controles!$N$6,IF(X427=Controles!$D$7,Controles!$N$7," ")))</f>
        <v xml:space="preserve"> </v>
      </c>
      <c r="AG427" s="138" t="str">
        <f>IFERROR(IF(AND(AF426=Controles!$N$5,AF427=Controles!$N$5),(AG426-(+AG426*AB427)),IF(AND(AF426=Controles!$N$7,AF427=Controles!$N$5),(AG425-(+AG425*AB427)),IF(AF427=Controles!$N$7,AG426,""))),"")</f>
        <v/>
      </c>
      <c r="AH427" s="138" t="str">
        <f>IFERROR(IF(AND(AF426=Controles!$N$7,AF427=Controles!$N$7),(AH426-(+AH426*AB427)),IF(AND(AF426=Controles!$N$5,AF427=Controles!$N$7),(AH425-(+AH425*AB427)),IF(AF427=Controles!$N$5,AH426,""))),"")</f>
        <v/>
      </c>
      <c r="AI427" s="178" t="str">
        <f t="shared" si="236"/>
        <v/>
      </c>
      <c r="AJ427" s="178" t="str">
        <f t="shared" si="237"/>
        <v/>
      </c>
      <c r="AK427" s="179" t="str">
        <f t="shared" si="238"/>
        <v xml:space="preserve"> </v>
      </c>
      <c r="AL427" s="180" t="str">
        <f>IFERROR(VLOOKUP(AK427,'Matriz Calificación'!$C$54:$F$78,2,FALSE),"")</f>
        <v/>
      </c>
      <c r="AM427" s="181" t="str">
        <f>IFERROR(VLOOKUP(AL427,'Matriz Calificación'!$D$54:$I$78,4,FALSE)," ")</f>
        <v xml:space="preserve"> </v>
      </c>
      <c r="AN427" s="289"/>
      <c r="AO427" s="289"/>
      <c r="AP427" s="292"/>
      <c r="AQ427" s="329"/>
      <c r="AR427" s="66"/>
      <c r="AS427" s="167"/>
      <c r="AT427" s="167"/>
      <c r="AU427" s="167"/>
      <c r="AV427" s="66"/>
      <c r="AW427" s="167"/>
      <c r="AX427" s="169"/>
      <c r="AY427" s="169"/>
      <c r="AZ427" s="259"/>
      <c r="BA427" s="250"/>
      <c r="BB427" s="169"/>
      <c r="BC427" s="250"/>
    </row>
    <row r="428" spans="2:55" s="170" customFormat="1" ht="21" hidden="1" customHeight="1" x14ac:dyDescent="0.25">
      <c r="B428" s="264"/>
      <c r="C428" s="267"/>
      <c r="D428" s="258"/>
      <c r="E428" s="259"/>
      <c r="F428" s="255"/>
      <c r="G428" s="258"/>
      <c r="H428" s="250"/>
      <c r="I428" s="252"/>
      <c r="J428" s="254"/>
      <c r="K428" s="182"/>
      <c r="L428" s="261"/>
      <c r="M428" s="262"/>
      <c r="N428" s="261"/>
      <c r="O428" s="256"/>
      <c r="P428" s="292"/>
      <c r="Q428" s="261"/>
      <c r="R428" s="330"/>
      <c r="S428" s="330"/>
      <c r="T428" s="330"/>
      <c r="U428" s="328"/>
      <c r="V428" s="292"/>
      <c r="W428" s="149"/>
      <c r="X428" s="166"/>
      <c r="Y428" s="175" t="str">
        <f>IF(X428=Controles!$D$5,Controles!$E$5,IF(X428=Controles!$D$6,Controles!$E$6,IF(X428=Controles!$D$7,Controles!$E$7," ")))</f>
        <v xml:space="preserve"> </v>
      </c>
      <c r="Z428" s="166"/>
      <c r="AA428" s="65" t="str">
        <f>IF(Z428=Controles!$D$8,Controles!$E$8,IF(Z428=Controles!$D$9,Controles!$E$9," "))</f>
        <v xml:space="preserve"> </v>
      </c>
      <c r="AB428" s="65" t="str">
        <f t="shared" si="218"/>
        <v/>
      </c>
      <c r="AC428" s="166"/>
      <c r="AD428" s="166"/>
      <c r="AE428" s="166"/>
      <c r="AF428" s="97" t="str">
        <f>+IF(X428=Controles!$D$5,Controles!$N$5,IF(X428=Controles!$D$6,Controles!$N$6,IF(X428=Controles!$D$7,Controles!$N$7," ")))</f>
        <v xml:space="preserve"> </v>
      </c>
      <c r="AG428" s="138" t="str">
        <f>IFERROR(IF(AND(AF427=Controles!$N$5,AF428=Controles!$N$5),(AG427-(+AG427*AB428)),IF(AND(AF427=Controles!$N$7,AF428=Controles!$N$5),(AG426-(+AG426*AB428)),IF(AF428=Controles!$N$7,AG427,""))),"")</f>
        <v/>
      </c>
      <c r="AH428" s="138" t="str">
        <f>IFERROR(IF(AND(AF427=Controles!$N$7,AF428=Controles!$N$7),(AH427-(+AH427*AB428)),IF(AND(AF427=Controles!$N$5,AF428=Controles!$N$7),(AH426-(+AH426*AB428)),IF(AF428=Controles!$N$5,AH427,""))),"")</f>
        <v/>
      </c>
      <c r="AI428" s="178" t="str">
        <f t="shared" si="236"/>
        <v/>
      </c>
      <c r="AJ428" s="178" t="str">
        <f t="shared" si="237"/>
        <v/>
      </c>
      <c r="AK428" s="179" t="str">
        <f t="shared" si="238"/>
        <v xml:space="preserve"> </v>
      </c>
      <c r="AL428" s="180" t="str">
        <f>IFERROR(VLOOKUP(AK428,'Matriz Calificación'!$C$54:$F$78,2,FALSE),"")</f>
        <v/>
      </c>
      <c r="AM428" s="181" t="str">
        <f>IFERROR(VLOOKUP(AL428,'Matriz Calificación'!$D$54:$I$78,4,FALSE)," ")</f>
        <v xml:space="preserve"> </v>
      </c>
      <c r="AN428" s="289"/>
      <c r="AO428" s="289"/>
      <c r="AP428" s="292"/>
      <c r="AQ428" s="329"/>
      <c r="AR428" s="66"/>
      <c r="AS428" s="167"/>
      <c r="AT428" s="167"/>
      <c r="AU428" s="167"/>
      <c r="AV428" s="66"/>
      <c r="AW428" s="167"/>
      <c r="AX428" s="169"/>
      <c r="AY428" s="169"/>
      <c r="AZ428" s="259"/>
      <c r="BA428" s="250"/>
      <c r="BB428" s="169"/>
      <c r="BC428" s="250"/>
    </row>
    <row r="429" spans="2:55" s="170" customFormat="1" ht="21" hidden="1" customHeight="1" x14ac:dyDescent="0.25">
      <c r="B429" s="264"/>
      <c r="C429" s="267"/>
      <c r="D429" s="258"/>
      <c r="E429" s="259"/>
      <c r="F429" s="255"/>
      <c r="G429" s="258"/>
      <c r="H429" s="250"/>
      <c r="I429" s="252"/>
      <c r="J429" s="254"/>
      <c r="K429" s="182"/>
      <c r="L429" s="261"/>
      <c r="M429" s="262"/>
      <c r="N429" s="261"/>
      <c r="O429" s="256"/>
      <c r="P429" s="292"/>
      <c r="Q429" s="261"/>
      <c r="R429" s="330"/>
      <c r="S429" s="330"/>
      <c r="T429" s="330"/>
      <c r="U429" s="328"/>
      <c r="V429" s="292"/>
      <c r="W429" s="149"/>
      <c r="X429" s="166"/>
      <c r="Y429" s="175" t="str">
        <f>IF(X429=Controles!$D$5,Controles!$E$5,IF(X429=Controles!$D$6,Controles!$E$6,IF(X429=Controles!$D$7,Controles!$E$7," ")))</f>
        <v xml:space="preserve"> </v>
      </c>
      <c r="Z429" s="166"/>
      <c r="AA429" s="65" t="str">
        <f>IF(Z429=Controles!$D$8,Controles!$E$8,IF(Z429=Controles!$D$9,Controles!$E$9," "))</f>
        <v xml:space="preserve"> </v>
      </c>
      <c r="AB429" s="65" t="str">
        <f t="shared" si="218"/>
        <v/>
      </c>
      <c r="AC429" s="166"/>
      <c r="AD429" s="166"/>
      <c r="AE429" s="166"/>
      <c r="AF429" s="97" t="str">
        <f>+IF(X429=Controles!$D$5,Controles!$N$5,IF(X429=Controles!$D$6,Controles!$N$6,IF(X429=Controles!$D$7,Controles!$N$7," ")))</f>
        <v xml:space="preserve"> </v>
      </c>
      <c r="AG429" s="138" t="str">
        <f>IFERROR(IF(AND(AF428=Controles!$N$5,AF429=Controles!$N$5),(AG428-(+AG428*AB429)),IF(AND(AF428=Controles!$N$7,AF429=Controles!$N$5),(AG427-(+AG427*AB429)),IF(AF429=Controles!$N$7,AG428,""))),"")</f>
        <v/>
      </c>
      <c r="AH429" s="138" t="str">
        <f>IFERROR(IF(AND(AF428=Controles!$N$7,AF429=Controles!$N$7),(AH428-(+AH428*AB429)),IF(AND(AF428=Controles!$N$5,AF429=Controles!$N$7),(AH427-(+AH427*AB429)),IF(AF429=Controles!$N$5,AH428,""))),"")</f>
        <v/>
      </c>
      <c r="AI429" s="178" t="str">
        <f t="shared" si="236"/>
        <v/>
      </c>
      <c r="AJ429" s="178" t="str">
        <f t="shared" si="237"/>
        <v/>
      </c>
      <c r="AK429" s="179" t="str">
        <f t="shared" si="238"/>
        <v xml:space="preserve"> </v>
      </c>
      <c r="AL429" s="180" t="str">
        <f>IFERROR(VLOOKUP(AK429,'Matriz Calificación'!$C$54:$F$78,2,FALSE),"")</f>
        <v/>
      </c>
      <c r="AM429" s="181" t="str">
        <f>IFERROR(VLOOKUP(AL429,'Matriz Calificación'!$D$54:$I$78,4,FALSE)," ")</f>
        <v xml:space="preserve"> </v>
      </c>
      <c r="AN429" s="289"/>
      <c r="AO429" s="289"/>
      <c r="AP429" s="292"/>
      <c r="AQ429" s="329"/>
      <c r="AR429" s="66"/>
      <c r="AS429" s="167"/>
      <c r="AT429" s="167"/>
      <c r="AU429" s="167"/>
      <c r="AV429" s="66"/>
      <c r="AW429" s="167"/>
      <c r="AX429" s="169"/>
      <c r="AY429" s="169"/>
      <c r="AZ429" s="259"/>
      <c r="BA429" s="250"/>
      <c r="BB429" s="169"/>
      <c r="BC429" s="250"/>
    </row>
    <row r="430" spans="2:55" s="170" customFormat="1" ht="21" hidden="1" customHeight="1" x14ac:dyDescent="0.25">
      <c r="B430" s="264"/>
      <c r="C430" s="267"/>
      <c r="D430" s="258"/>
      <c r="E430" s="259"/>
      <c r="F430" s="255"/>
      <c r="G430" s="258"/>
      <c r="H430" s="250"/>
      <c r="I430" s="252"/>
      <c r="J430" s="254"/>
      <c r="K430" s="182"/>
      <c r="L430" s="261"/>
      <c r="M430" s="262"/>
      <c r="N430" s="261"/>
      <c r="O430" s="256"/>
      <c r="P430" s="292"/>
      <c r="Q430" s="261"/>
      <c r="R430" s="330"/>
      <c r="S430" s="330"/>
      <c r="T430" s="330"/>
      <c r="U430" s="328"/>
      <c r="V430" s="292"/>
      <c r="W430" s="149"/>
      <c r="X430" s="166"/>
      <c r="Y430" s="175" t="str">
        <f>IF(X430=Controles!$D$5,Controles!$E$5,IF(X430=Controles!$D$6,Controles!$E$6,IF(X430=Controles!$D$7,Controles!$E$7," ")))</f>
        <v xml:space="preserve"> </v>
      </c>
      <c r="Z430" s="166"/>
      <c r="AA430" s="65" t="str">
        <f>IF(Z430=Controles!$D$8,Controles!$E$8,IF(Z430=Controles!$D$9,Controles!$E$9," "))</f>
        <v xml:space="preserve"> </v>
      </c>
      <c r="AB430" s="65" t="str">
        <f t="shared" si="218"/>
        <v/>
      </c>
      <c r="AC430" s="166"/>
      <c r="AD430" s="166"/>
      <c r="AE430" s="166"/>
      <c r="AF430" s="97" t="str">
        <f>+IF(X430=Controles!$D$5,Controles!$N$5,IF(X430=Controles!$D$6,Controles!$N$6,IF(X430=Controles!$D$7,Controles!$N$7," ")))</f>
        <v xml:space="preserve"> </v>
      </c>
      <c r="AG430" s="138" t="str">
        <f>IFERROR(IF(AND(AF429=Controles!$N$5,AF430=Controles!$N$5),(AG429-(+AG429*AB430)),IF(AND(AF429=Controles!$N$7,AF430=Controles!$N$5),(AG428-(+AG428*AB430)),IF(AF430=Controles!$N$7,AG429,""))),"")</f>
        <v/>
      </c>
      <c r="AH430" s="138" t="str">
        <f>IFERROR(IF(AND(AF429=Controles!$N$7,AF430=Controles!$N$7),(AH429-(+AH429*AB430)),IF(AND(AF429=Controles!$N$5,AF430=Controles!$N$7),(AH428-(+AH428*AB430)),IF(AF430=Controles!$N$5,AH429,""))),"")</f>
        <v/>
      </c>
      <c r="AI430" s="178" t="str">
        <f t="shared" si="236"/>
        <v/>
      </c>
      <c r="AJ430" s="178" t="str">
        <f t="shared" si="237"/>
        <v/>
      </c>
      <c r="AK430" s="179" t="str">
        <f t="shared" si="238"/>
        <v xml:space="preserve"> </v>
      </c>
      <c r="AL430" s="180" t="str">
        <f>IFERROR(VLOOKUP(AK430,'Matriz Calificación'!$C$54:$F$78,2,FALSE),"")</f>
        <v/>
      </c>
      <c r="AM430" s="181" t="str">
        <f>IFERROR(VLOOKUP(AL430,'Matriz Calificación'!$D$54:$I$78,4,FALSE)," ")</f>
        <v xml:space="preserve"> </v>
      </c>
      <c r="AN430" s="289"/>
      <c r="AO430" s="289"/>
      <c r="AP430" s="292"/>
      <c r="AQ430" s="329"/>
      <c r="AR430" s="66"/>
      <c r="AS430" s="167"/>
      <c r="AT430" s="167"/>
      <c r="AU430" s="167"/>
      <c r="AV430" s="66"/>
      <c r="AW430" s="167"/>
      <c r="AX430" s="169"/>
      <c r="AY430" s="169"/>
      <c r="AZ430" s="259"/>
      <c r="BA430" s="250"/>
      <c r="BB430" s="169"/>
      <c r="BC430" s="250"/>
    </row>
    <row r="431" spans="2:55" s="170" customFormat="1" ht="21" hidden="1" customHeight="1" x14ac:dyDescent="0.25">
      <c r="B431" s="264"/>
      <c r="C431" s="267"/>
      <c r="D431" s="258"/>
      <c r="E431" s="259"/>
      <c r="F431" s="255"/>
      <c r="G431" s="258"/>
      <c r="H431" s="250"/>
      <c r="I431" s="252"/>
      <c r="J431" s="254"/>
      <c r="K431" s="182"/>
      <c r="L431" s="261"/>
      <c r="M431" s="262"/>
      <c r="N431" s="261"/>
      <c r="O431" s="256"/>
      <c r="P431" s="292"/>
      <c r="Q431" s="261"/>
      <c r="R431" s="330"/>
      <c r="S431" s="330"/>
      <c r="T431" s="330"/>
      <c r="U431" s="328"/>
      <c r="V431" s="292"/>
      <c r="W431" s="149"/>
      <c r="X431" s="166"/>
      <c r="Y431" s="175" t="str">
        <f>IF(X431=Controles!$D$5,Controles!$E$5,IF(X431=Controles!$D$6,Controles!$E$6,IF(X431=Controles!$D$7,Controles!$E$7," ")))</f>
        <v xml:space="preserve"> </v>
      </c>
      <c r="Z431" s="166"/>
      <c r="AA431" s="65" t="str">
        <f>IF(Z431=Controles!$D$8,Controles!$E$8,IF(Z431=Controles!$D$9,Controles!$E$9," "))</f>
        <v xml:space="preserve"> </v>
      </c>
      <c r="AB431" s="65" t="str">
        <f t="shared" si="218"/>
        <v/>
      </c>
      <c r="AC431" s="166"/>
      <c r="AD431" s="166"/>
      <c r="AE431" s="166"/>
      <c r="AF431" s="97" t="str">
        <f>+IF(X431=Controles!$D$5,Controles!$N$5,IF(X431=Controles!$D$6,Controles!$N$6,IF(X431=Controles!$D$7,Controles!$N$7," ")))</f>
        <v xml:space="preserve"> </v>
      </c>
      <c r="AG431" s="138" t="str">
        <f>IFERROR(IF(AND(AF430=Controles!$N$5,AF431=Controles!$N$5),(AG430-(+AG430*AB431)),IF(AND(AF430=Controles!$N$7,AF431=Controles!$N$5),(AG429-(+AG429*AB431)),IF(AF431=Controles!$N$7,AG430,""))),"")</f>
        <v/>
      </c>
      <c r="AH431" s="138" t="str">
        <f>IFERROR(IF(AND(AF430=Controles!$N$7,AF431=Controles!$N$7),(AH430-(+AH430*AB431)),IF(AND(AF430=Controles!$N$5,AF431=Controles!$N$7),(AH429-(+AH429*AB431)),IF(AF431=Controles!$N$5,AH430,""))),"")</f>
        <v/>
      </c>
      <c r="AI431" s="178" t="str">
        <f t="shared" si="236"/>
        <v/>
      </c>
      <c r="AJ431" s="178" t="str">
        <f t="shared" si="237"/>
        <v/>
      </c>
      <c r="AK431" s="179" t="str">
        <f t="shared" si="238"/>
        <v xml:space="preserve"> </v>
      </c>
      <c r="AL431" s="180" t="str">
        <f>IFERROR(VLOOKUP(AK431,'Matriz Calificación'!$C$54:$F$78,2,FALSE),"")</f>
        <v/>
      </c>
      <c r="AM431" s="181" t="str">
        <f>IFERROR(VLOOKUP(AL431,'Matriz Calificación'!$D$54:$I$78,4,FALSE)," ")</f>
        <v xml:space="preserve"> </v>
      </c>
      <c r="AN431" s="289"/>
      <c r="AO431" s="289"/>
      <c r="AP431" s="292"/>
      <c r="AQ431" s="329"/>
      <c r="AR431" s="66"/>
      <c r="AS431" s="165"/>
      <c r="AT431" s="168"/>
      <c r="AU431" s="168"/>
      <c r="AV431" s="66"/>
      <c r="AW431" s="167"/>
      <c r="AX431" s="169"/>
      <c r="AY431" s="169"/>
      <c r="AZ431" s="259"/>
      <c r="BA431" s="250"/>
      <c r="BB431" s="169"/>
      <c r="BC431" s="250"/>
    </row>
    <row r="432" spans="2:55" s="170" customFormat="1" ht="21" hidden="1" customHeight="1" x14ac:dyDescent="0.25">
      <c r="B432" s="264"/>
      <c r="C432" s="267"/>
      <c r="D432" s="258"/>
      <c r="E432" s="259"/>
      <c r="F432" s="255"/>
      <c r="G432" s="258"/>
      <c r="H432" s="250"/>
      <c r="I432" s="252"/>
      <c r="J432" s="254"/>
      <c r="K432" s="182"/>
      <c r="L432" s="261"/>
      <c r="M432" s="262"/>
      <c r="N432" s="261"/>
      <c r="O432" s="256"/>
      <c r="P432" s="292"/>
      <c r="Q432" s="261"/>
      <c r="R432" s="330"/>
      <c r="S432" s="330"/>
      <c r="T432" s="330"/>
      <c r="U432" s="328"/>
      <c r="V432" s="292"/>
      <c r="W432" s="149"/>
      <c r="X432" s="166"/>
      <c r="Y432" s="175" t="str">
        <f>IF(X432=Controles!$D$5,Controles!$E$5,IF(X432=Controles!$D$6,Controles!$E$6,IF(X432=Controles!$D$7,Controles!$E$7," ")))</f>
        <v xml:space="preserve"> </v>
      </c>
      <c r="Z432" s="166"/>
      <c r="AA432" s="65" t="str">
        <f>IF(Z432=Controles!$D$8,Controles!$E$8,IF(Z432=Controles!$D$9,Controles!$E$9," "))</f>
        <v xml:space="preserve"> </v>
      </c>
      <c r="AB432" s="65" t="str">
        <f t="shared" si="218"/>
        <v/>
      </c>
      <c r="AC432" s="166"/>
      <c r="AD432" s="166"/>
      <c r="AE432" s="166"/>
      <c r="AF432" s="97" t="str">
        <f>+IF(X432=Controles!$D$5,Controles!$N$5,IF(X432=Controles!$D$6,Controles!$N$6,IF(X432=Controles!$D$7,Controles!$N$7," ")))</f>
        <v xml:space="preserve"> </v>
      </c>
      <c r="AG432" s="138" t="str">
        <f>IFERROR(IF(AND(AF431=Controles!$N$5,AF432=Controles!$N$5),(AG431-(+AG431*AB432)),IF(AND(AF431=Controles!$N$7,AF432=Controles!$N$5),(AG430-(+AG430*AB432)),IF(AF432=Controles!$N$7,AG431,""))),"")</f>
        <v/>
      </c>
      <c r="AH432" s="138" t="str">
        <f>IFERROR(IF(AND(AF431=Controles!$N$7,AF432=Controles!$N$7),(AH431-(+AH431*AB432)),IF(AND(AF431=Controles!$N$5,AF432=Controles!$N$7),(AH430-(+AH430*AB432)),IF(AF432=Controles!$N$5,AH431,""))),"")</f>
        <v/>
      </c>
      <c r="AI432" s="178" t="str">
        <f t="shared" si="236"/>
        <v/>
      </c>
      <c r="AJ432" s="178" t="str">
        <f t="shared" si="237"/>
        <v/>
      </c>
      <c r="AK432" s="179" t="str">
        <f t="shared" si="238"/>
        <v xml:space="preserve"> </v>
      </c>
      <c r="AL432" s="180" t="str">
        <f>IFERROR(VLOOKUP(AK432,'Matriz Calificación'!$C$54:$F$78,2,FALSE),"")</f>
        <v/>
      </c>
      <c r="AM432" s="181" t="str">
        <f>IFERROR(VLOOKUP(AL432,'Matriz Calificación'!$D$54:$I$78,4,FALSE)," ")</f>
        <v xml:space="preserve"> </v>
      </c>
      <c r="AN432" s="289"/>
      <c r="AO432" s="289"/>
      <c r="AP432" s="292"/>
      <c r="AQ432" s="329"/>
      <c r="AR432" s="66"/>
      <c r="AS432" s="165"/>
      <c r="AT432" s="168"/>
      <c r="AU432" s="168"/>
      <c r="AV432" s="66"/>
      <c r="AW432" s="167"/>
      <c r="AX432" s="169"/>
      <c r="AY432" s="169"/>
      <c r="AZ432" s="259"/>
      <c r="BA432" s="250"/>
      <c r="BB432" s="169"/>
      <c r="BC432" s="250"/>
    </row>
    <row r="433" spans="2:55" s="170" customFormat="1" ht="21" hidden="1" customHeight="1" x14ac:dyDescent="0.25">
      <c r="B433" s="265"/>
      <c r="C433" s="268"/>
      <c r="D433" s="258"/>
      <c r="E433" s="259"/>
      <c r="F433" s="255"/>
      <c r="G433" s="258"/>
      <c r="H433" s="250"/>
      <c r="I433" s="253"/>
      <c r="J433" s="254"/>
      <c r="K433" s="182"/>
      <c r="L433" s="261"/>
      <c r="M433" s="262"/>
      <c r="N433" s="261"/>
      <c r="O433" s="257"/>
      <c r="P433" s="292"/>
      <c r="Q433" s="261"/>
      <c r="R433" s="330"/>
      <c r="S433" s="330"/>
      <c r="T433" s="330"/>
      <c r="U433" s="328"/>
      <c r="V433" s="292"/>
      <c r="W433" s="149"/>
      <c r="X433" s="166"/>
      <c r="Y433" s="175" t="str">
        <f>IF(X433=Controles!$D$5,Controles!$E$5,IF(X433=Controles!$D$6,Controles!$E$6,IF(X433=Controles!$D$7,Controles!$E$7," ")))</f>
        <v xml:space="preserve"> </v>
      </c>
      <c r="Z433" s="166"/>
      <c r="AA433" s="65" t="str">
        <f>IF(Z433=Controles!$D$8,Controles!$E$8,IF(Z433=Controles!$D$9,Controles!$E$9," "))</f>
        <v xml:space="preserve"> </v>
      </c>
      <c r="AB433" s="65" t="str">
        <f t="shared" si="218"/>
        <v/>
      </c>
      <c r="AC433" s="166"/>
      <c r="AD433" s="166"/>
      <c r="AE433" s="166"/>
      <c r="AF433" s="97" t="str">
        <f>+IF(X433=Controles!$D$5,Controles!$N$5,IF(X433=Controles!$D$6,Controles!$N$6,IF(X433=Controles!$D$7,Controles!$N$7," ")))</f>
        <v xml:space="preserve"> </v>
      </c>
      <c r="AG433" s="138" t="str">
        <f>IFERROR(IF(AND(AF432=Controles!$N$5,AF433=Controles!$N$5),(AG432-(+AG432*AB433)),IF(AND(AF432=Controles!$N$7,AF433=Controles!$N$5),(AG431-(+AG431*AB433)),IF(AF433=Controles!$N$7,AG432,""))),"")</f>
        <v/>
      </c>
      <c r="AH433" s="138" t="str">
        <f>IFERROR(IF(AND(AF432=Controles!$N$7,AF433=Controles!$N$7),(AH432-(+AH432*AB433)),IF(AND(AF432=Controles!$N$5,AF433=Controles!$N$7),(AH431-(+AH431*AB433)),IF(AF433=Controles!$N$5,AH432,""))),"")</f>
        <v/>
      </c>
      <c r="AI433" s="178" t="str">
        <f t="shared" si="236"/>
        <v/>
      </c>
      <c r="AJ433" s="178" t="str">
        <f t="shared" si="237"/>
        <v/>
      </c>
      <c r="AK433" s="179" t="str">
        <f t="shared" si="238"/>
        <v xml:space="preserve"> </v>
      </c>
      <c r="AL433" s="180" t="str">
        <f>IFERROR(VLOOKUP(AK433,'Matriz Calificación'!$C$54:$F$78,2,FALSE),"")</f>
        <v/>
      </c>
      <c r="AM433" s="181" t="str">
        <f>IFERROR(VLOOKUP(AL433,'Matriz Calificación'!$D$54:$I$78,4,FALSE)," ")</f>
        <v xml:space="preserve"> </v>
      </c>
      <c r="AN433" s="290"/>
      <c r="AO433" s="290"/>
      <c r="AP433" s="292"/>
      <c r="AQ433" s="329"/>
      <c r="AR433" s="66"/>
      <c r="AS433" s="165"/>
      <c r="AT433" s="67"/>
      <c r="AU433" s="67"/>
      <c r="AV433" s="66"/>
      <c r="AW433" s="167"/>
      <c r="AX433" s="169"/>
      <c r="AY433" s="169"/>
      <c r="AZ433" s="259"/>
      <c r="BA433" s="250"/>
      <c r="BB433" s="169"/>
      <c r="BC433" s="250"/>
    </row>
    <row r="434" spans="2:55" s="170" customFormat="1" ht="21" hidden="1" customHeight="1" x14ac:dyDescent="0.25">
      <c r="B434" s="263"/>
      <c r="C434" s="266" t="str">
        <f>+IFERROR(VLOOKUP(B434,INF!$A$2:$B$90,2,FALSE)," ")</f>
        <v xml:space="preserve"> </v>
      </c>
      <c r="D434" s="258"/>
      <c r="E434" s="259"/>
      <c r="F434" s="260"/>
      <c r="G434" s="258"/>
      <c r="H434" s="250"/>
      <c r="I434" s="251"/>
      <c r="J434" s="254" t="str">
        <f t="shared" ref="J434" si="239">IF(G434&lt;&gt;"",CONCATENATE("Posibilidad de ",G434," por"," ",H434," debido a"," ",I434),"")</f>
        <v/>
      </c>
      <c r="K434" s="182"/>
      <c r="L434" s="261"/>
      <c r="M434" s="262"/>
      <c r="N434" s="261"/>
      <c r="O434" s="256"/>
      <c r="P434" s="292" t="str">
        <f>IF(O434="","",IF(O434&lt;=2,Probabilidad!$B$8,IF(O434&lt;=11.999,Probabilidad!$B$7,IF(O434&lt;=48,Probabilidad!$B$6,IF(O434&lt;=239.999,Probabilidad!$B$5,IF(O434&gt;=240,Probabilidad!$B$4,""))))))</f>
        <v/>
      </c>
      <c r="Q434" s="261"/>
      <c r="R434" s="330" t="str">
        <f>IFERROR(VLOOKUP(P434,Probabilidad!$B$4:$C$8,2,FALSE),"")</f>
        <v/>
      </c>
      <c r="S434" s="330" t="str">
        <f>IFERROR(VLOOKUP(Q434,Impacto!$B$4:$C$16,2,FALSE),"")</f>
        <v/>
      </c>
      <c r="T434" s="330" t="str">
        <f t="shared" ref="T434" si="240">IFERROR(VALUE((R434&amp;""&amp;S434))," ")</f>
        <v xml:space="preserve"> </v>
      </c>
      <c r="U434" s="328" t="str">
        <f>IFERROR(VLOOKUP(T434,'Matriz Calificación'!$C$54:$D$78,2,FALSE)," ")</f>
        <v xml:space="preserve"> </v>
      </c>
      <c r="V434" s="292" t="str">
        <f>IFERROR(VLOOKUP(T434,'Matriz Calificación'!$C$54:$F$78,3,FALSE)," ")</f>
        <v xml:space="preserve"> </v>
      </c>
      <c r="W434" s="149"/>
      <c r="X434" s="166"/>
      <c r="Y434" s="175" t="str">
        <f>IF(X434=Controles!$D$5,Controles!$E$5,IF(X434=Controles!$D$6,Controles!$E$6,IF(X434=Controles!$D$7,Controles!$E$7," ")))</f>
        <v xml:space="preserve"> </v>
      </c>
      <c r="Z434" s="166"/>
      <c r="AA434" s="65" t="str">
        <f>IF(Z434=Controles!$D$8,Controles!$E$8,IF(Z434=Controles!$D$9,Controles!$E$9," "))</f>
        <v xml:space="preserve"> </v>
      </c>
      <c r="AB434" s="65" t="str">
        <f t="shared" si="218"/>
        <v/>
      </c>
      <c r="AC434" s="166"/>
      <c r="AD434" s="166"/>
      <c r="AE434" s="166"/>
      <c r="AF434" s="97" t="str">
        <f>+IF(X434=Controles!$D$5,Controles!$N$5,IF(X434=Controles!$D$6,Controles!$N$6,IF(X434=Controles!$D$7,Controles!$N$7," ")))</f>
        <v xml:space="preserve"> </v>
      </c>
      <c r="AG434" s="138" t="str">
        <f>IFERROR(IF(AF434=Controles!$N$5,(($R$434-($R$434*AB434))),IF(AF434=Controles!$N$7,$R$434,""))," ")</f>
        <v/>
      </c>
      <c r="AH434" s="138" t="str">
        <f>IFERROR(IF(AF434=Controles!$N$7,(($S$434-($S$434*AB434))),IF(AF434=Controles!$N$5,$S$434,""))," ")</f>
        <v/>
      </c>
      <c r="AI434" s="178" t="str">
        <f>IFERROR(IF(AG434="","",IF(AG434&lt;=20,"20",IF(AG434&lt;=40,"40",IF(AG434&lt;=60,"60",IF(AG434&lt;=80,"80","100"))))),"")</f>
        <v/>
      </c>
      <c r="AJ434" s="178" t="str">
        <f>IFERROR(IF(AH434="","",IF(AH434&lt;=20,"20",IF(AH434&lt;=40,"40",IF(AH434&lt;=60,"60",IF(AH434&lt;=80,"80","100"))))),"")</f>
        <v/>
      </c>
      <c r="AK434" s="179" t="str">
        <f>IFERROR(VALUE((AI434&amp;""&amp;AJ434))," ")</f>
        <v xml:space="preserve"> </v>
      </c>
      <c r="AL434" s="180" t="str">
        <f>IFERROR(VLOOKUP(AK434,'Matriz Calificación'!$C$54:$F$78,2,FALSE),"")</f>
        <v/>
      </c>
      <c r="AM434" s="181" t="str">
        <f>IFERROR(VLOOKUP(AL434,'Matriz Calificación'!$D$54:$I$78,4,FALSE)," ")</f>
        <v xml:space="preserve"> </v>
      </c>
      <c r="AN434" s="288" t="e" cm="1" vm="1">
        <f t="array" aca="1" ref="AN434" ca="1">INDEX(AK434:AK442,COUNT(AK434:AK442))</f>
        <v>#VALUE!</v>
      </c>
      <c r="AO434" s="288" t="str">
        <f ca="1">IFERROR(VLOOKUP(AN434,'Matriz Calificación'!$C$54:$F$78,2,FALSE),"")</f>
        <v/>
      </c>
      <c r="AP434" s="292" t="str">
        <f ca="1">IFERROR(VLOOKUP(AO434,'Matriz Calificación'!$D$54:$I$78,4,FALSE)," ")</f>
        <v xml:space="preserve"> </v>
      </c>
      <c r="AQ434" s="329" t="str">
        <f ca="1">IFERROR(VLOOKUP(AO434,'Matriz Calificación'!$D$54:$I$78,5,FALSE)," ")</f>
        <v xml:space="preserve"> </v>
      </c>
      <c r="AR434" s="66"/>
      <c r="AS434" s="167"/>
      <c r="AT434" s="167"/>
      <c r="AU434" s="167"/>
      <c r="AV434" s="66"/>
      <c r="AW434" s="167"/>
      <c r="AX434" s="169"/>
      <c r="AY434" s="169"/>
      <c r="AZ434" s="259"/>
      <c r="BA434" s="250"/>
      <c r="BB434" s="169"/>
      <c r="BC434" s="250"/>
    </row>
    <row r="435" spans="2:55" s="170" customFormat="1" ht="21" hidden="1" customHeight="1" x14ac:dyDescent="0.25">
      <c r="B435" s="264"/>
      <c r="C435" s="267"/>
      <c r="D435" s="258"/>
      <c r="E435" s="259"/>
      <c r="F435" s="255"/>
      <c r="G435" s="258"/>
      <c r="H435" s="250"/>
      <c r="I435" s="252"/>
      <c r="J435" s="254"/>
      <c r="K435" s="182"/>
      <c r="L435" s="261"/>
      <c r="M435" s="262"/>
      <c r="N435" s="261"/>
      <c r="O435" s="256"/>
      <c r="P435" s="292"/>
      <c r="Q435" s="261"/>
      <c r="R435" s="330"/>
      <c r="S435" s="330"/>
      <c r="T435" s="330"/>
      <c r="U435" s="328"/>
      <c r="V435" s="292"/>
      <c r="W435" s="149"/>
      <c r="X435" s="166"/>
      <c r="Y435" s="175" t="str">
        <f>IF(X435=Controles!$D$5,Controles!$E$5,IF(X435=Controles!$D$6,Controles!$E$6,IF(X435=Controles!$D$7,Controles!$E$7," ")))</f>
        <v xml:space="preserve"> </v>
      </c>
      <c r="Z435" s="166"/>
      <c r="AA435" s="65" t="str">
        <f>IF(Z435=Controles!$D$8,Controles!$E$8,IF(Z435=Controles!$D$9,Controles!$E$9," "))</f>
        <v xml:space="preserve"> </v>
      </c>
      <c r="AB435" s="65" t="str">
        <f t="shared" si="218"/>
        <v/>
      </c>
      <c r="AC435" s="166"/>
      <c r="AD435" s="166"/>
      <c r="AE435" s="166"/>
      <c r="AF435" s="97" t="str">
        <f>+IF(X435=Controles!$D$5,Controles!$N$5,IF(X435=Controles!$D$6,Controles!$N$6,IF(X435=Controles!$D$7,Controles!$N$7," ")))</f>
        <v xml:space="preserve"> </v>
      </c>
      <c r="AG435" s="138" t="str">
        <f>IFERROR(IF(AND(AF434=Controles!$N$5,AF435=Controles!$N$5),(AG434-(+AG434*AB435)),IF(AF435=Controles!$N$5,(R434-(+R434*AB435)),IF(AF435=Controles!$N$7,AG434,""))),"")</f>
        <v/>
      </c>
      <c r="AH435" s="138" t="str">
        <f>IFERROR(IF(AND(AF434=Controles!$N$7,AF435=Controles!$N$7),(AH434-(+AH434*AB435)),IF(AF435=Controles!$N$7,($S$434-(+$S$434*AB435)),IF(AF435=Controles!$N$5,AH434,""))),"")</f>
        <v/>
      </c>
      <c r="AI435" s="178" t="str">
        <f t="shared" ref="AI435:AI442" si="241">IFERROR(IF(AG435="","",IF(AG435&lt;=20,"20",IF(AG435&lt;=40,"40",IF(AG435&lt;=60,"60",IF(AG435&lt;=80,"80","100"))))),"")</f>
        <v/>
      </c>
      <c r="AJ435" s="178" t="str">
        <f t="shared" ref="AJ435:AJ442" si="242">IFERROR(IF(AH435="","",IF(AH435&lt;=20,"20",IF(AH435&lt;=40,"40",IF(AH435&lt;=60,"60",IF(AH435&lt;=80,"80","100"))))),"")</f>
        <v/>
      </c>
      <c r="AK435" s="179" t="str">
        <f t="shared" ref="AK435:AK442" si="243">IFERROR(VALUE((AI435&amp;""&amp;AJ435))," ")</f>
        <v xml:space="preserve"> </v>
      </c>
      <c r="AL435" s="180" t="str">
        <f>IFERROR(VLOOKUP(AK435,'Matriz Calificación'!$C$54:$F$78,2,FALSE),"")</f>
        <v/>
      </c>
      <c r="AM435" s="181" t="str">
        <f>IFERROR(VLOOKUP(AL435,'Matriz Calificación'!$D$54:$I$78,4,FALSE)," ")</f>
        <v xml:space="preserve"> </v>
      </c>
      <c r="AN435" s="289"/>
      <c r="AO435" s="289"/>
      <c r="AP435" s="292"/>
      <c r="AQ435" s="329"/>
      <c r="AR435" s="66"/>
      <c r="AS435" s="167"/>
      <c r="AT435" s="167"/>
      <c r="AU435" s="167"/>
      <c r="AV435" s="66"/>
      <c r="AW435" s="167"/>
      <c r="AX435" s="169"/>
      <c r="AY435" s="169"/>
      <c r="AZ435" s="259"/>
      <c r="BA435" s="250"/>
      <c r="BB435" s="169"/>
      <c r="BC435" s="250"/>
    </row>
    <row r="436" spans="2:55" s="170" customFormat="1" ht="21" hidden="1" customHeight="1" x14ac:dyDescent="0.25">
      <c r="B436" s="264"/>
      <c r="C436" s="267"/>
      <c r="D436" s="258"/>
      <c r="E436" s="259"/>
      <c r="F436" s="255"/>
      <c r="G436" s="258"/>
      <c r="H436" s="250"/>
      <c r="I436" s="252"/>
      <c r="J436" s="254"/>
      <c r="K436" s="182"/>
      <c r="L436" s="261"/>
      <c r="M436" s="262"/>
      <c r="N436" s="261"/>
      <c r="O436" s="256"/>
      <c r="P436" s="292"/>
      <c r="Q436" s="261"/>
      <c r="R436" s="330"/>
      <c r="S436" s="330"/>
      <c r="T436" s="330"/>
      <c r="U436" s="328"/>
      <c r="V436" s="292"/>
      <c r="W436" s="149"/>
      <c r="X436" s="166"/>
      <c r="Y436" s="175" t="str">
        <f>IF(X436=Controles!$D$5,Controles!$E$5,IF(X436=Controles!$D$6,Controles!$E$6,IF(X436=Controles!$D$7,Controles!$E$7," ")))</f>
        <v xml:space="preserve"> </v>
      </c>
      <c r="Z436" s="166"/>
      <c r="AA436" s="65" t="str">
        <f>IF(Z436=Controles!$D$8,Controles!$E$8,IF(Z436=Controles!$D$9,Controles!$E$9," "))</f>
        <v xml:space="preserve"> </v>
      </c>
      <c r="AB436" s="65" t="str">
        <f t="shared" si="218"/>
        <v/>
      </c>
      <c r="AC436" s="166"/>
      <c r="AD436" s="166"/>
      <c r="AE436" s="166"/>
      <c r="AF436" s="97" t="str">
        <f>+IF(X436=Controles!$D$5,Controles!$N$5,IF(X436=Controles!$D$6,Controles!$N$6,IF(X436=Controles!$D$7,Controles!$N$7," ")))</f>
        <v xml:space="preserve"> </v>
      </c>
      <c r="AG436" s="138" t="str">
        <f>IFERROR(IF(AND(AF435=Controles!$N$5,AF436=Controles!$N$5),(AG435-(+AG435*AB436)),IF(AND(AF435=Controles!$N$7,AF436=Controles!$N$5),(AG434-(+AG434*AB436)),IF(AF436=Controles!$N$7,AG435,""))),"")</f>
        <v/>
      </c>
      <c r="AH436" s="138" t="str">
        <f>IFERROR(IF(AND(AF435=Controles!$N$7,AF436=Controles!$N$7),(AH435-(+AH435*AB436)),IF(AND(AF435=Controles!$N$5,AF436=Controles!$N$7),(AH434-(+AH434*AB436)),IF(AF436=Controles!$N$5,AH435,""))),"")</f>
        <v/>
      </c>
      <c r="AI436" s="178" t="str">
        <f t="shared" si="241"/>
        <v/>
      </c>
      <c r="AJ436" s="178" t="str">
        <f t="shared" si="242"/>
        <v/>
      </c>
      <c r="AK436" s="179" t="str">
        <f t="shared" si="243"/>
        <v xml:space="preserve"> </v>
      </c>
      <c r="AL436" s="180" t="str">
        <f>IFERROR(VLOOKUP(AK436,'Matriz Calificación'!$C$54:$F$78,2,FALSE),"")</f>
        <v/>
      </c>
      <c r="AM436" s="181" t="str">
        <f>IFERROR(VLOOKUP(AL436,'Matriz Calificación'!$D$54:$I$78,4,FALSE)," ")</f>
        <v xml:space="preserve"> </v>
      </c>
      <c r="AN436" s="289"/>
      <c r="AO436" s="289"/>
      <c r="AP436" s="292"/>
      <c r="AQ436" s="329"/>
      <c r="AR436" s="66"/>
      <c r="AS436" s="167"/>
      <c r="AT436" s="167"/>
      <c r="AU436" s="167"/>
      <c r="AV436" s="66"/>
      <c r="AW436" s="167"/>
      <c r="AX436" s="169"/>
      <c r="AY436" s="169"/>
      <c r="AZ436" s="259"/>
      <c r="BA436" s="250"/>
      <c r="BB436" s="169"/>
      <c r="BC436" s="250"/>
    </row>
    <row r="437" spans="2:55" s="170" customFormat="1" ht="21" hidden="1" customHeight="1" x14ac:dyDescent="0.25">
      <c r="B437" s="264"/>
      <c r="C437" s="267"/>
      <c r="D437" s="258"/>
      <c r="E437" s="259"/>
      <c r="F437" s="255"/>
      <c r="G437" s="258"/>
      <c r="H437" s="250"/>
      <c r="I437" s="252"/>
      <c r="J437" s="254"/>
      <c r="K437" s="182"/>
      <c r="L437" s="261"/>
      <c r="M437" s="262"/>
      <c r="N437" s="261"/>
      <c r="O437" s="256"/>
      <c r="P437" s="292"/>
      <c r="Q437" s="261"/>
      <c r="R437" s="330"/>
      <c r="S437" s="330"/>
      <c r="T437" s="330"/>
      <c r="U437" s="328"/>
      <c r="V437" s="292"/>
      <c r="W437" s="149"/>
      <c r="X437" s="166"/>
      <c r="Y437" s="175" t="str">
        <f>IF(X437=Controles!$D$5,Controles!$E$5,IF(X437=Controles!$D$6,Controles!$E$6,IF(X437=Controles!$D$7,Controles!$E$7," ")))</f>
        <v xml:space="preserve"> </v>
      </c>
      <c r="Z437" s="166"/>
      <c r="AA437" s="65" t="str">
        <f>IF(Z437=Controles!$D$8,Controles!$E$8,IF(Z437=Controles!$D$9,Controles!$E$9," "))</f>
        <v xml:space="preserve"> </v>
      </c>
      <c r="AB437" s="65" t="str">
        <f t="shared" si="218"/>
        <v/>
      </c>
      <c r="AC437" s="166"/>
      <c r="AD437" s="166"/>
      <c r="AE437" s="166"/>
      <c r="AF437" s="97" t="str">
        <f>+IF(X437=Controles!$D$5,Controles!$N$5,IF(X437=Controles!$D$6,Controles!$N$6,IF(X437=Controles!$D$7,Controles!$N$7," ")))</f>
        <v xml:space="preserve"> </v>
      </c>
      <c r="AG437" s="138" t="str">
        <f>IFERROR(IF(AND(AF436=Controles!$N$5,AF437=Controles!$N$5),(AG436-(+AG436*AB437)),IF(AND(AF436=Controles!$N$7,AF437=Controles!$N$5),(AG435-(+AG435*AB437)),IF(AF437=Controles!$N$7,AG436,""))),"")</f>
        <v/>
      </c>
      <c r="AH437" s="138" t="str">
        <f>IFERROR(IF(AND(AF436=Controles!$N$7,AF437=Controles!$N$7),(AH436-(+AH436*AB437)),IF(AND(AF436=Controles!$N$5,AF437=Controles!$N$7),(AH435-(+AH435*AB437)),IF(AF437=Controles!$N$5,AH436,""))),"")</f>
        <v/>
      </c>
      <c r="AI437" s="178" t="str">
        <f t="shared" si="241"/>
        <v/>
      </c>
      <c r="AJ437" s="178" t="str">
        <f t="shared" si="242"/>
        <v/>
      </c>
      <c r="AK437" s="179" t="str">
        <f t="shared" si="243"/>
        <v xml:space="preserve"> </v>
      </c>
      <c r="AL437" s="180" t="str">
        <f>IFERROR(VLOOKUP(AK437,'Matriz Calificación'!$C$54:$F$78,2,FALSE),"")</f>
        <v/>
      </c>
      <c r="AM437" s="181" t="str">
        <f>IFERROR(VLOOKUP(AL437,'Matriz Calificación'!$D$54:$I$78,4,FALSE)," ")</f>
        <v xml:space="preserve"> </v>
      </c>
      <c r="AN437" s="289"/>
      <c r="AO437" s="289"/>
      <c r="AP437" s="292"/>
      <c r="AQ437" s="329"/>
      <c r="AR437" s="66"/>
      <c r="AS437" s="167"/>
      <c r="AT437" s="167"/>
      <c r="AU437" s="167"/>
      <c r="AV437" s="66"/>
      <c r="AW437" s="167"/>
      <c r="AX437" s="169"/>
      <c r="AY437" s="169"/>
      <c r="AZ437" s="259"/>
      <c r="BA437" s="250"/>
      <c r="BB437" s="169"/>
      <c r="BC437" s="250"/>
    </row>
    <row r="438" spans="2:55" s="170" customFormat="1" ht="21" hidden="1" customHeight="1" x14ac:dyDescent="0.25">
      <c r="B438" s="264"/>
      <c r="C438" s="267"/>
      <c r="D438" s="258"/>
      <c r="E438" s="259"/>
      <c r="F438" s="255"/>
      <c r="G438" s="258"/>
      <c r="H438" s="250"/>
      <c r="I438" s="252"/>
      <c r="J438" s="254"/>
      <c r="K438" s="182"/>
      <c r="L438" s="261"/>
      <c r="M438" s="262"/>
      <c r="N438" s="261"/>
      <c r="O438" s="256"/>
      <c r="P438" s="292"/>
      <c r="Q438" s="261"/>
      <c r="R438" s="330"/>
      <c r="S438" s="330"/>
      <c r="T438" s="330"/>
      <c r="U438" s="328"/>
      <c r="V438" s="292"/>
      <c r="W438" s="149"/>
      <c r="X438" s="166"/>
      <c r="Y438" s="175" t="str">
        <f>IF(X438=Controles!$D$5,Controles!$E$5,IF(X438=Controles!$D$6,Controles!$E$6,IF(X438=Controles!$D$7,Controles!$E$7," ")))</f>
        <v xml:space="preserve"> </v>
      </c>
      <c r="Z438" s="166"/>
      <c r="AA438" s="65" t="str">
        <f>IF(Z438=Controles!$D$8,Controles!$E$8,IF(Z438=Controles!$D$9,Controles!$E$9," "))</f>
        <v xml:space="preserve"> </v>
      </c>
      <c r="AB438" s="65" t="str">
        <f t="shared" si="218"/>
        <v/>
      </c>
      <c r="AC438" s="166"/>
      <c r="AD438" s="166"/>
      <c r="AE438" s="166"/>
      <c r="AF438" s="97" t="str">
        <f>+IF(X438=Controles!$D$5,Controles!$N$5,IF(X438=Controles!$D$6,Controles!$N$6,IF(X438=Controles!$D$7,Controles!$N$7," ")))</f>
        <v xml:space="preserve"> </v>
      </c>
      <c r="AG438" s="138" t="str">
        <f>IFERROR(IF(AND(AF437=Controles!$N$5,AF438=Controles!$N$5),(AG437-(+AG437*AB438)),IF(AND(AF437=Controles!$N$7,AF438=Controles!$N$5),(AG436-(+AG436*AB438)),IF(AF438=Controles!$N$7,AG437,""))),"")</f>
        <v/>
      </c>
      <c r="AH438" s="138" t="str">
        <f>IFERROR(IF(AND(AF437=Controles!$N$7,AF438=Controles!$N$7),(AH437-(+AH437*AB438)),IF(AND(AF437=Controles!$N$5,AF438=Controles!$N$7),(AH436-(+AH436*AB438)),IF(AF438=Controles!$N$5,AH437,""))),"")</f>
        <v/>
      </c>
      <c r="AI438" s="178" t="str">
        <f t="shared" si="241"/>
        <v/>
      </c>
      <c r="AJ438" s="178" t="str">
        <f t="shared" si="242"/>
        <v/>
      </c>
      <c r="AK438" s="179" t="str">
        <f t="shared" si="243"/>
        <v xml:space="preserve"> </v>
      </c>
      <c r="AL438" s="180" t="str">
        <f>IFERROR(VLOOKUP(AK438,'Matriz Calificación'!$C$54:$F$78,2,FALSE),"")</f>
        <v/>
      </c>
      <c r="AM438" s="181" t="str">
        <f>IFERROR(VLOOKUP(AL438,'Matriz Calificación'!$D$54:$I$78,4,FALSE)," ")</f>
        <v xml:space="preserve"> </v>
      </c>
      <c r="AN438" s="289"/>
      <c r="AO438" s="289"/>
      <c r="AP438" s="292"/>
      <c r="AQ438" s="329"/>
      <c r="AR438" s="66"/>
      <c r="AS438" s="167"/>
      <c r="AT438" s="167"/>
      <c r="AU438" s="167"/>
      <c r="AV438" s="66"/>
      <c r="AW438" s="167"/>
      <c r="AX438" s="169"/>
      <c r="AY438" s="169"/>
      <c r="AZ438" s="259"/>
      <c r="BA438" s="250"/>
      <c r="BB438" s="169"/>
      <c r="BC438" s="250"/>
    </row>
    <row r="439" spans="2:55" s="170" customFormat="1" ht="21" hidden="1" customHeight="1" x14ac:dyDescent="0.25">
      <c r="B439" s="264"/>
      <c r="C439" s="267"/>
      <c r="D439" s="258"/>
      <c r="E439" s="259"/>
      <c r="F439" s="255"/>
      <c r="G439" s="258"/>
      <c r="H439" s="250"/>
      <c r="I439" s="252"/>
      <c r="J439" s="254"/>
      <c r="K439" s="182"/>
      <c r="L439" s="261"/>
      <c r="M439" s="262"/>
      <c r="N439" s="261"/>
      <c r="O439" s="256"/>
      <c r="P439" s="292"/>
      <c r="Q439" s="261"/>
      <c r="R439" s="330"/>
      <c r="S439" s="330"/>
      <c r="T439" s="330"/>
      <c r="U439" s="328"/>
      <c r="V439" s="292"/>
      <c r="W439" s="149"/>
      <c r="X439" s="166"/>
      <c r="Y439" s="175" t="str">
        <f>IF(X439=Controles!$D$5,Controles!$E$5,IF(X439=Controles!$D$6,Controles!$E$6,IF(X439=Controles!$D$7,Controles!$E$7," ")))</f>
        <v xml:space="preserve"> </v>
      </c>
      <c r="Z439" s="166"/>
      <c r="AA439" s="65" t="str">
        <f>IF(Z439=Controles!$D$8,Controles!$E$8,IF(Z439=Controles!$D$9,Controles!$E$9," "))</f>
        <v xml:space="preserve"> </v>
      </c>
      <c r="AB439" s="65" t="str">
        <f t="shared" si="218"/>
        <v/>
      </c>
      <c r="AC439" s="166"/>
      <c r="AD439" s="166"/>
      <c r="AE439" s="166"/>
      <c r="AF439" s="97" t="str">
        <f>+IF(X439=Controles!$D$5,Controles!$N$5,IF(X439=Controles!$D$6,Controles!$N$6,IF(X439=Controles!$D$7,Controles!$N$7," ")))</f>
        <v xml:space="preserve"> </v>
      </c>
      <c r="AG439" s="138" t="str">
        <f>IFERROR(IF(AND(AF438=Controles!$N$5,AF439=Controles!$N$5),(AG438-(+AG438*AB439)),IF(AND(AF438=Controles!$N$7,AF439=Controles!$N$5),(AG437-(+AG437*AB439)),IF(AF439=Controles!$N$7,AG438,""))),"")</f>
        <v/>
      </c>
      <c r="AH439" s="138" t="str">
        <f>IFERROR(IF(AND(AF438=Controles!$N$7,AF439=Controles!$N$7),(AH438-(+AH438*AB439)),IF(AND(AF438=Controles!$N$5,AF439=Controles!$N$7),(AH437-(+AH437*AB439)),IF(AF439=Controles!$N$5,AH438,""))),"")</f>
        <v/>
      </c>
      <c r="AI439" s="178" t="str">
        <f t="shared" si="241"/>
        <v/>
      </c>
      <c r="AJ439" s="178" t="str">
        <f t="shared" si="242"/>
        <v/>
      </c>
      <c r="AK439" s="179" t="str">
        <f t="shared" si="243"/>
        <v xml:space="preserve"> </v>
      </c>
      <c r="AL439" s="180" t="str">
        <f>IFERROR(VLOOKUP(AK439,'Matriz Calificación'!$C$54:$F$78,2,FALSE),"")</f>
        <v/>
      </c>
      <c r="AM439" s="181" t="str">
        <f>IFERROR(VLOOKUP(AL439,'Matriz Calificación'!$D$54:$I$78,4,FALSE)," ")</f>
        <v xml:space="preserve"> </v>
      </c>
      <c r="AN439" s="289"/>
      <c r="AO439" s="289"/>
      <c r="AP439" s="292"/>
      <c r="AQ439" s="329"/>
      <c r="AR439" s="66"/>
      <c r="AS439" s="167"/>
      <c r="AT439" s="167"/>
      <c r="AU439" s="167"/>
      <c r="AV439" s="66"/>
      <c r="AW439" s="167"/>
      <c r="AX439" s="169"/>
      <c r="AY439" s="169"/>
      <c r="AZ439" s="259"/>
      <c r="BA439" s="250"/>
      <c r="BB439" s="169"/>
      <c r="BC439" s="250"/>
    </row>
    <row r="440" spans="2:55" s="170" customFormat="1" ht="21" hidden="1" customHeight="1" x14ac:dyDescent="0.25">
      <c r="B440" s="264"/>
      <c r="C440" s="267"/>
      <c r="D440" s="258"/>
      <c r="E440" s="259"/>
      <c r="F440" s="255"/>
      <c r="G440" s="258"/>
      <c r="H440" s="250"/>
      <c r="I440" s="252"/>
      <c r="J440" s="254"/>
      <c r="K440" s="182"/>
      <c r="L440" s="261"/>
      <c r="M440" s="262"/>
      <c r="N440" s="261"/>
      <c r="O440" s="256"/>
      <c r="P440" s="292"/>
      <c r="Q440" s="261"/>
      <c r="R440" s="330"/>
      <c r="S440" s="330"/>
      <c r="T440" s="330"/>
      <c r="U440" s="328"/>
      <c r="V440" s="292"/>
      <c r="W440" s="149"/>
      <c r="X440" s="166"/>
      <c r="Y440" s="175" t="str">
        <f>IF(X440=Controles!$D$5,Controles!$E$5,IF(X440=Controles!$D$6,Controles!$E$6,IF(X440=Controles!$D$7,Controles!$E$7," ")))</f>
        <v xml:space="preserve"> </v>
      </c>
      <c r="Z440" s="166"/>
      <c r="AA440" s="65" t="str">
        <f>IF(Z440=Controles!$D$8,Controles!$E$8,IF(Z440=Controles!$D$9,Controles!$E$9," "))</f>
        <v xml:space="preserve"> </v>
      </c>
      <c r="AB440" s="65" t="str">
        <f t="shared" si="218"/>
        <v/>
      </c>
      <c r="AC440" s="166"/>
      <c r="AD440" s="166"/>
      <c r="AE440" s="166"/>
      <c r="AF440" s="97" t="str">
        <f>+IF(X440=Controles!$D$5,Controles!$N$5,IF(X440=Controles!$D$6,Controles!$N$6,IF(X440=Controles!$D$7,Controles!$N$7," ")))</f>
        <v xml:space="preserve"> </v>
      </c>
      <c r="AG440" s="138" t="str">
        <f>IFERROR(IF(AND(AF439=Controles!$N$5,AF440=Controles!$N$5),(AG439-(+AG439*AB440)),IF(AND(AF439=Controles!$N$7,AF440=Controles!$N$5),(AG438-(+AG438*AB440)),IF(AF440=Controles!$N$7,AG439,""))),"")</f>
        <v/>
      </c>
      <c r="AH440" s="138" t="str">
        <f>IFERROR(IF(AND(AF439=Controles!$N$7,AF440=Controles!$N$7),(AH439-(+AH439*AB440)),IF(AND(AF439=Controles!$N$5,AF440=Controles!$N$7),(AH438-(+AH438*AB440)),IF(AF440=Controles!$N$5,AH439,""))),"")</f>
        <v/>
      </c>
      <c r="AI440" s="178" t="str">
        <f t="shared" si="241"/>
        <v/>
      </c>
      <c r="AJ440" s="178" t="str">
        <f t="shared" si="242"/>
        <v/>
      </c>
      <c r="AK440" s="179" t="str">
        <f t="shared" si="243"/>
        <v xml:space="preserve"> </v>
      </c>
      <c r="AL440" s="180" t="str">
        <f>IFERROR(VLOOKUP(AK440,'Matriz Calificación'!$C$54:$F$78,2,FALSE),"")</f>
        <v/>
      </c>
      <c r="AM440" s="181" t="str">
        <f>IFERROR(VLOOKUP(AL440,'Matriz Calificación'!$D$54:$I$78,4,FALSE)," ")</f>
        <v xml:space="preserve"> </v>
      </c>
      <c r="AN440" s="289"/>
      <c r="AO440" s="289"/>
      <c r="AP440" s="292"/>
      <c r="AQ440" s="329"/>
      <c r="AR440" s="66"/>
      <c r="AS440" s="165"/>
      <c r="AT440" s="168"/>
      <c r="AU440" s="168"/>
      <c r="AV440" s="66"/>
      <c r="AW440" s="167"/>
      <c r="AX440" s="169"/>
      <c r="AY440" s="169"/>
      <c r="AZ440" s="259"/>
      <c r="BA440" s="250"/>
      <c r="BB440" s="169"/>
      <c r="BC440" s="250"/>
    </row>
    <row r="441" spans="2:55" s="170" customFormat="1" ht="21" hidden="1" customHeight="1" x14ac:dyDescent="0.25">
      <c r="B441" s="264"/>
      <c r="C441" s="267"/>
      <c r="D441" s="258"/>
      <c r="E441" s="259"/>
      <c r="F441" s="255"/>
      <c r="G441" s="258"/>
      <c r="H441" s="250"/>
      <c r="I441" s="252"/>
      <c r="J441" s="254"/>
      <c r="K441" s="182"/>
      <c r="L441" s="261"/>
      <c r="M441" s="262"/>
      <c r="N441" s="261"/>
      <c r="O441" s="256"/>
      <c r="P441" s="292"/>
      <c r="Q441" s="261"/>
      <c r="R441" s="330"/>
      <c r="S441" s="330"/>
      <c r="T441" s="330"/>
      <c r="U441" s="328"/>
      <c r="V441" s="292"/>
      <c r="W441" s="149"/>
      <c r="X441" s="166"/>
      <c r="Y441" s="175" t="str">
        <f>IF(X441=Controles!$D$5,Controles!$E$5,IF(X441=Controles!$D$6,Controles!$E$6,IF(X441=Controles!$D$7,Controles!$E$7," ")))</f>
        <v xml:space="preserve"> </v>
      </c>
      <c r="Z441" s="166"/>
      <c r="AA441" s="65" t="str">
        <f>IF(Z441=Controles!$D$8,Controles!$E$8,IF(Z441=Controles!$D$9,Controles!$E$9," "))</f>
        <v xml:space="preserve"> </v>
      </c>
      <c r="AB441" s="65" t="str">
        <f t="shared" si="218"/>
        <v/>
      </c>
      <c r="AC441" s="166"/>
      <c r="AD441" s="166"/>
      <c r="AE441" s="166"/>
      <c r="AF441" s="97" t="str">
        <f>+IF(X441=Controles!$D$5,Controles!$N$5,IF(X441=Controles!$D$6,Controles!$N$6,IF(X441=Controles!$D$7,Controles!$N$7," ")))</f>
        <v xml:space="preserve"> </v>
      </c>
      <c r="AG441" s="138" t="str">
        <f>IFERROR(IF(AND(AF440=Controles!$N$5,AF441=Controles!$N$5),(AG440-(+AG440*AB441)),IF(AND(AF440=Controles!$N$7,AF441=Controles!$N$5),(AG439-(+AG439*AB441)),IF(AF441=Controles!$N$7,AG440,""))),"")</f>
        <v/>
      </c>
      <c r="AH441" s="138" t="str">
        <f>IFERROR(IF(AND(AF440=Controles!$N$7,AF441=Controles!$N$7),(AH440-(+AH440*AB441)),IF(AND(AF440=Controles!$N$5,AF441=Controles!$N$7),(AH439-(+AH439*AB441)),IF(AF441=Controles!$N$5,AH440,""))),"")</f>
        <v/>
      </c>
      <c r="AI441" s="178" t="str">
        <f t="shared" si="241"/>
        <v/>
      </c>
      <c r="AJ441" s="178" t="str">
        <f t="shared" si="242"/>
        <v/>
      </c>
      <c r="AK441" s="179" t="str">
        <f t="shared" si="243"/>
        <v xml:space="preserve"> </v>
      </c>
      <c r="AL441" s="180" t="str">
        <f>IFERROR(VLOOKUP(AK441,'Matriz Calificación'!$C$54:$F$78,2,FALSE),"")</f>
        <v/>
      </c>
      <c r="AM441" s="181" t="str">
        <f>IFERROR(VLOOKUP(AL441,'Matriz Calificación'!$D$54:$I$78,4,FALSE)," ")</f>
        <v xml:space="preserve"> </v>
      </c>
      <c r="AN441" s="289"/>
      <c r="AO441" s="289"/>
      <c r="AP441" s="292"/>
      <c r="AQ441" s="329"/>
      <c r="AR441" s="66"/>
      <c r="AS441" s="165"/>
      <c r="AT441" s="168"/>
      <c r="AU441" s="168"/>
      <c r="AV441" s="66"/>
      <c r="AW441" s="167"/>
      <c r="AX441" s="169"/>
      <c r="AY441" s="169"/>
      <c r="AZ441" s="259"/>
      <c r="BA441" s="250"/>
      <c r="BB441" s="169"/>
      <c r="BC441" s="250"/>
    </row>
    <row r="442" spans="2:55" s="170" customFormat="1" ht="21" hidden="1" customHeight="1" x14ac:dyDescent="0.25">
      <c r="B442" s="265"/>
      <c r="C442" s="268"/>
      <c r="D442" s="258"/>
      <c r="E442" s="259"/>
      <c r="F442" s="255"/>
      <c r="G442" s="258"/>
      <c r="H442" s="250"/>
      <c r="I442" s="253"/>
      <c r="J442" s="254"/>
      <c r="K442" s="182"/>
      <c r="L442" s="261"/>
      <c r="M442" s="262"/>
      <c r="N442" s="261"/>
      <c r="O442" s="257"/>
      <c r="P442" s="292"/>
      <c r="Q442" s="261"/>
      <c r="R442" s="330"/>
      <c r="S442" s="330"/>
      <c r="T442" s="330"/>
      <c r="U442" s="328"/>
      <c r="V442" s="292"/>
      <c r="W442" s="149"/>
      <c r="X442" s="166"/>
      <c r="Y442" s="175" t="str">
        <f>IF(X442=Controles!$D$5,Controles!$E$5,IF(X442=Controles!$D$6,Controles!$E$6,IF(X442=Controles!$D$7,Controles!$E$7," ")))</f>
        <v xml:space="preserve"> </v>
      </c>
      <c r="Z442" s="166"/>
      <c r="AA442" s="65" t="str">
        <f>IF(Z442=Controles!$D$8,Controles!$E$8,IF(Z442=Controles!$D$9,Controles!$E$9," "))</f>
        <v xml:space="preserve"> </v>
      </c>
      <c r="AB442" s="65" t="str">
        <f t="shared" si="218"/>
        <v/>
      </c>
      <c r="AC442" s="166"/>
      <c r="AD442" s="166"/>
      <c r="AE442" s="166"/>
      <c r="AF442" s="97" t="str">
        <f>+IF(X442=Controles!$D$5,Controles!$N$5,IF(X442=Controles!$D$6,Controles!$N$6,IF(X442=Controles!$D$7,Controles!$N$7," ")))</f>
        <v xml:space="preserve"> </v>
      </c>
      <c r="AG442" s="138" t="str">
        <f>IFERROR(IF(AND(AF441=Controles!$N$5,AF442=Controles!$N$5),(AG441-(+AG441*AB442)),IF(AND(AF441=Controles!$N$7,AF442=Controles!$N$5),(AG440-(+AG440*AB442)),IF(AF442=Controles!$N$7,AG441,""))),"")</f>
        <v/>
      </c>
      <c r="AH442" s="138" t="str">
        <f>IFERROR(IF(AND(AF441=Controles!$N$7,AF442=Controles!$N$7),(AH441-(+AH441*AB442)),IF(AND(AF441=Controles!$N$5,AF442=Controles!$N$7),(AH440-(+AH440*AB442)),IF(AF442=Controles!$N$5,AH441,""))),"")</f>
        <v/>
      </c>
      <c r="AI442" s="178" t="str">
        <f t="shared" si="241"/>
        <v/>
      </c>
      <c r="AJ442" s="178" t="str">
        <f t="shared" si="242"/>
        <v/>
      </c>
      <c r="AK442" s="179" t="str">
        <f t="shared" si="243"/>
        <v xml:space="preserve"> </v>
      </c>
      <c r="AL442" s="180" t="str">
        <f>IFERROR(VLOOKUP(AK442,'Matriz Calificación'!$C$54:$F$78,2,FALSE),"")</f>
        <v/>
      </c>
      <c r="AM442" s="181" t="str">
        <f>IFERROR(VLOOKUP(AL442,'Matriz Calificación'!$D$54:$I$78,4,FALSE)," ")</f>
        <v xml:space="preserve"> </v>
      </c>
      <c r="AN442" s="290"/>
      <c r="AO442" s="290"/>
      <c r="AP442" s="292"/>
      <c r="AQ442" s="329"/>
      <c r="AR442" s="66"/>
      <c r="AS442" s="165"/>
      <c r="AT442" s="67"/>
      <c r="AU442" s="67"/>
      <c r="AV442" s="66"/>
      <c r="AW442" s="167"/>
      <c r="AX442" s="169"/>
      <c r="AY442" s="169"/>
      <c r="AZ442" s="259"/>
      <c r="BA442" s="250"/>
      <c r="BB442" s="169"/>
      <c r="BC442" s="250"/>
    </row>
    <row r="443" spans="2:55" s="170" customFormat="1" ht="21" hidden="1" customHeight="1" x14ac:dyDescent="0.25">
      <c r="B443" s="263"/>
      <c r="C443" s="266" t="str">
        <f>+IFERROR(VLOOKUP(B443,INF!$A$2:$B$90,2,FALSE)," ")</f>
        <v xml:space="preserve"> </v>
      </c>
      <c r="D443" s="258"/>
      <c r="E443" s="259"/>
      <c r="F443" s="260"/>
      <c r="G443" s="258"/>
      <c r="H443" s="250"/>
      <c r="I443" s="251"/>
      <c r="J443" s="254" t="str">
        <f t="shared" ref="J443" si="244">IF(G443&lt;&gt;"",CONCATENATE("Posibilidad de ",G443," por"," ",H443," debido a"," ",I443),"")</f>
        <v/>
      </c>
      <c r="K443" s="182"/>
      <c r="L443" s="261"/>
      <c r="M443" s="262"/>
      <c r="N443" s="261"/>
      <c r="O443" s="256"/>
      <c r="P443" s="292" t="str">
        <f>IF(O443="","",IF(O443&lt;=2,Probabilidad!$B$8,IF(O443&lt;=11.999,Probabilidad!$B$7,IF(O443&lt;=48,Probabilidad!$B$6,IF(O443&lt;=239.999,Probabilidad!$B$5,IF(O443&gt;=240,Probabilidad!$B$4,""))))))</f>
        <v/>
      </c>
      <c r="Q443" s="261"/>
      <c r="R443" s="330" t="str">
        <f>IFERROR(VLOOKUP(P443,Probabilidad!$B$4:$C$8,2,FALSE),"")</f>
        <v/>
      </c>
      <c r="S443" s="330" t="str">
        <f>IFERROR(VLOOKUP(Q443,Impacto!$B$4:$C$16,2,FALSE),"")</f>
        <v/>
      </c>
      <c r="T443" s="330" t="str">
        <f t="shared" ref="T443" si="245">IFERROR(VALUE((R443&amp;""&amp;S443))," ")</f>
        <v xml:space="preserve"> </v>
      </c>
      <c r="U443" s="328" t="str">
        <f>IFERROR(VLOOKUP(T443,'Matriz Calificación'!$C$54:$D$78,2,FALSE)," ")</f>
        <v xml:space="preserve"> </v>
      </c>
      <c r="V443" s="292" t="str">
        <f>IFERROR(VLOOKUP(T443,'Matriz Calificación'!$C$54:$F$78,3,FALSE)," ")</f>
        <v xml:space="preserve"> </v>
      </c>
      <c r="W443" s="149"/>
      <c r="X443" s="166"/>
      <c r="Y443" s="175" t="str">
        <f>IF(X443=Controles!$D$5,Controles!$E$5,IF(X443=Controles!$D$6,Controles!$E$6,IF(X443=Controles!$D$7,Controles!$E$7," ")))</f>
        <v xml:space="preserve"> </v>
      </c>
      <c r="Z443" s="166"/>
      <c r="AA443" s="65" t="str">
        <f>IF(Z443=Controles!$D$8,Controles!$E$8,IF(Z443=Controles!$D$9,Controles!$E$9," "))</f>
        <v xml:space="preserve"> </v>
      </c>
      <c r="AB443" s="65" t="str">
        <f t="shared" si="218"/>
        <v/>
      </c>
      <c r="AC443" s="166"/>
      <c r="AD443" s="166"/>
      <c r="AE443" s="166"/>
      <c r="AF443" s="97" t="str">
        <f>+IF(X443=Controles!$D$5,Controles!$N$5,IF(X443=Controles!$D$6,Controles!$N$6,IF(X443=Controles!$D$7,Controles!$N$7," ")))</f>
        <v xml:space="preserve"> </v>
      </c>
      <c r="AG443" s="138" t="str">
        <f>IFERROR(IF(AF443=Controles!$N$5,(($R$443-($R$443*AB443))),IF(AF443=Controles!$N$7,$R$443,""))," ")</f>
        <v/>
      </c>
      <c r="AH443" s="138" t="str">
        <f>IFERROR(IF(AF443=Controles!$N$7,(($S$443-($S$443*AB443))),IF(AF443=Controles!$N$5,$S$443,""))," ")</f>
        <v/>
      </c>
      <c r="AI443" s="178" t="str">
        <f>IFERROR(IF(AG443="","",IF(AG443&lt;=20,"20",IF(AG443&lt;=40,"40",IF(AG443&lt;=60,"60",IF(AG443&lt;=80,"80","100"))))),"")</f>
        <v/>
      </c>
      <c r="AJ443" s="178" t="str">
        <f>IFERROR(IF(AH443="","",IF(AH443&lt;=20,"20",IF(AH443&lt;=40,"40",IF(AH443&lt;=60,"60",IF(AH443&lt;=80,"80","100"))))),"")</f>
        <v/>
      </c>
      <c r="AK443" s="179" t="str">
        <f>IFERROR(VALUE((AI443&amp;""&amp;AJ443))," ")</f>
        <v xml:space="preserve"> </v>
      </c>
      <c r="AL443" s="180" t="str">
        <f>IFERROR(VLOOKUP(AK443,'Matriz Calificación'!$C$54:$F$78,2,FALSE),"")</f>
        <v/>
      </c>
      <c r="AM443" s="181" t="str">
        <f>IFERROR(VLOOKUP(AL443,'Matriz Calificación'!$D$54:$I$78,4,FALSE)," ")</f>
        <v xml:space="preserve"> </v>
      </c>
      <c r="AN443" s="288" t="e" cm="1" vm="1">
        <f t="array" aca="1" ref="AN443" ca="1">INDEX(AK443:AK451,COUNT(AK443:AK451))</f>
        <v>#VALUE!</v>
      </c>
      <c r="AO443" s="288" t="str">
        <f ca="1">IFERROR(VLOOKUP(AN443,'Matriz Calificación'!$C$54:$F$78,2,FALSE),"")</f>
        <v/>
      </c>
      <c r="AP443" s="292" t="str">
        <f ca="1">IFERROR(VLOOKUP(AO443,'Matriz Calificación'!$D$54:$I$78,4,FALSE)," ")</f>
        <v xml:space="preserve"> </v>
      </c>
      <c r="AQ443" s="329" t="str">
        <f ca="1">IFERROR(VLOOKUP(AO443,'Matriz Calificación'!$D$54:$I$78,5,FALSE)," ")</f>
        <v xml:space="preserve"> </v>
      </c>
      <c r="AR443" s="66"/>
      <c r="AS443" s="167"/>
      <c r="AT443" s="167"/>
      <c r="AU443" s="167"/>
      <c r="AV443" s="66"/>
      <c r="AW443" s="167"/>
      <c r="AX443" s="169"/>
      <c r="AY443" s="169"/>
      <c r="AZ443" s="259"/>
      <c r="BA443" s="250"/>
      <c r="BB443" s="169"/>
      <c r="BC443" s="250"/>
    </row>
    <row r="444" spans="2:55" s="170" customFormat="1" ht="21" hidden="1" customHeight="1" x14ac:dyDescent="0.25">
      <c r="B444" s="264"/>
      <c r="C444" s="267"/>
      <c r="D444" s="258"/>
      <c r="E444" s="259"/>
      <c r="F444" s="255"/>
      <c r="G444" s="258"/>
      <c r="H444" s="250"/>
      <c r="I444" s="252"/>
      <c r="J444" s="254"/>
      <c r="K444" s="182"/>
      <c r="L444" s="261"/>
      <c r="M444" s="262"/>
      <c r="N444" s="261"/>
      <c r="O444" s="256"/>
      <c r="P444" s="292"/>
      <c r="Q444" s="261"/>
      <c r="R444" s="330"/>
      <c r="S444" s="330"/>
      <c r="T444" s="330"/>
      <c r="U444" s="328"/>
      <c r="V444" s="292"/>
      <c r="W444" s="149"/>
      <c r="X444" s="166"/>
      <c r="Y444" s="175" t="str">
        <f>IF(X444=Controles!$D$5,Controles!$E$5,IF(X444=Controles!$D$6,Controles!$E$6,IF(X444=Controles!$D$7,Controles!$E$7," ")))</f>
        <v xml:space="preserve"> </v>
      </c>
      <c r="Z444" s="166"/>
      <c r="AA444" s="65" t="str">
        <f>IF(Z444=Controles!$D$8,Controles!$E$8,IF(Z444=Controles!$D$9,Controles!$E$9," "))</f>
        <v xml:space="preserve"> </v>
      </c>
      <c r="AB444" s="65" t="str">
        <f t="shared" si="218"/>
        <v/>
      </c>
      <c r="AC444" s="166"/>
      <c r="AD444" s="166"/>
      <c r="AE444" s="166"/>
      <c r="AF444" s="97" t="str">
        <f>+IF(X444=Controles!$D$5,Controles!$N$5,IF(X444=Controles!$D$6,Controles!$N$6,IF(X444=Controles!$D$7,Controles!$N$7," ")))</f>
        <v xml:space="preserve"> </v>
      </c>
      <c r="AG444" s="138" t="str">
        <f>IFERROR(IF(AND(AF443=Controles!$N$5,AF444=Controles!$N$5),(AG443-(+AG443*AB444)),IF(AF444=Controles!$N$5,(R443-(+R443*AB444)),IF(AF444=Controles!$N$7,AG443,""))),"")</f>
        <v/>
      </c>
      <c r="AH444" s="138" t="str">
        <f>IFERROR(IF(AND(AF443=Controles!$N$7,AF444=Controles!$N$7),(AH443-(+AH443*AB444)),IF(AF444=Controles!$N$7,($S$443-(+$S$443*AB444)),IF(AF444=Controles!$N$5,AH443,""))),"")</f>
        <v/>
      </c>
      <c r="AI444" s="178" t="str">
        <f t="shared" ref="AI444:AI451" si="246">IFERROR(IF(AG444="","",IF(AG444&lt;=20,"20",IF(AG444&lt;=40,"40",IF(AG444&lt;=60,"60",IF(AG444&lt;=80,"80","100"))))),"")</f>
        <v/>
      </c>
      <c r="AJ444" s="178" t="str">
        <f t="shared" ref="AJ444:AJ451" si="247">IFERROR(IF(AH444="","",IF(AH444&lt;=20,"20",IF(AH444&lt;=40,"40",IF(AH444&lt;=60,"60",IF(AH444&lt;=80,"80","100"))))),"")</f>
        <v/>
      </c>
      <c r="AK444" s="179" t="str">
        <f t="shared" ref="AK444:AK451" si="248">IFERROR(VALUE((AI444&amp;""&amp;AJ444))," ")</f>
        <v xml:space="preserve"> </v>
      </c>
      <c r="AL444" s="180" t="str">
        <f>IFERROR(VLOOKUP(AK444,'Matriz Calificación'!$C$54:$F$78,2,FALSE),"")</f>
        <v/>
      </c>
      <c r="AM444" s="181" t="str">
        <f>IFERROR(VLOOKUP(AL444,'Matriz Calificación'!$D$54:$I$78,4,FALSE)," ")</f>
        <v xml:space="preserve"> </v>
      </c>
      <c r="AN444" s="289"/>
      <c r="AO444" s="289"/>
      <c r="AP444" s="292"/>
      <c r="AQ444" s="329"/>
      <c r="AR444" s="66"/>
      <c r="AS444" s="167"/>
      <c r="AT444" s="167"/>
      <c r="AU444" s="167"/>
      <c r="AV444" s="66"/>
      <c r="AW444" s="167"/>
      <c r="AX444" s="169"/>
      <c r="AY444" s="169"/>
      <c r="AZ444" s="259"/>
      <c r="BA444" s="250"/>
      <c r="BB444" s="169"/>
      <c r="BC444" s="250"/>
    </row>
    <row r="445" spans="2:55" s="170" customFormat="1" ht="21" hidden="1" customHeight="1" x14ac:dyDescent="0.25">
      <c r="B445" s="264"/>
      <c r="C445" s="267"/>
      <c r="D445" s="258"/>
      <c r="E445" s="259"/>
      <c r="F445" s="255"/>
      <c r="G445" s="258"/>
      <c r="H445" s="250"/>
      <c r="I445" s="252"/>
      <c r="J445" s="254"/>
      <c r="K445" s="182"/>
      <c r="L445" s="261"/>
      <c r="M445" s="262"/>
      <c r="N445" s="261"/>
      <c r="O445" s="256"/>
      <c r="P445" s="292"/>
      <c r="Q445" s="261"/>
      <c r="R445" s="330"/>
      <c r="S445" s="330"/>
      <c r="T445" s="330"/>
      <c r="U445" s="328"/>
      <c r="V445" s="292"/>
      <c r="W445" s="149"/>
      <c r="X445" s="166"/>
      <c r="Y445" s="175" t="str">
        <f>IF(X445=Controles!$D$5,Controles!$E$5,IF(X445=Controles!$D$6,Controles!$E$6,IF(X445=Controles!$D$7,Controles!$E$7," ")))</f>
        <v xml:space="preserve"> </v>
      </c>
      <c r="Z445" s="166"/>
      <c r="AA445" s="65" t="str">
        <f>IF(Z445=Controles!$D$8,Controles!$E$8,IF(Z445=Controles!$D$9,Controles!$E$9," "))</f>
        <v xml:space="preserve"> </v>
      </c>
      <c r="AB445" s="65" t="str">
        <f t="shared" si="218"/>
        <v/>
      </c>
      <c r="AC445" s="166"/>
      <c r="AD445" s="166"/>
      <c r="AE445" s="166"/>
      <c r="AF445" s="97" t="str">
        <f>+IF(X445=Controles!$D$5,Controles!$N$5,IF(X445=Controles!$D$6,Controles!$N$6,IF(X445=Controles!$D$7,Controles!$N$7," ")))</f>
        <v xml:space="preserve"> </v>
      </c>
      <c r="AG445" s="138" t="str">
        <f>IFERROR(IF(AND(AF444=Controles!$N$5,AF445=Controles!$N$5),(AG444-(+AG444*AB445)),IF(AND(AF444=Controles!$N$7,AF445=Controles!$N$5),(AG443-(+AG443*AB445)),IF(AF445=Controles!$N$7,AG444,""))),"")</f>
        <v/>
      </c>
      <c r="AH445" s="138" t="str">
        <f>IFERROR(IF(AND(AF444=Controles!$N$7,AF445=Controles!$N$7),(AH444-(+AH444*AB445)),IF(AND(AF444=Controles!$N$5,AF445=Controles!$N$7),(AH443-(+AH443*AB445)),IF(AF445=Controles!$N$5,AH444,""))),"")</f>
        <v/>
      </c>
      <c r="AI445" s="178" t="str">
        <f t="shared" si="246"/>
        <v/>
      </c>
      <c r="AJ445" s="178" t="str">
        <f t="shared" si="247"/>
        <v/>
      </c>
      <c r="AK445" s="179" t="str">
        <f t="shared" si="248"/>
        <v xml:space="preserve"> </v>
      </c>
      <c r="AL445" s="180" t="str">
        <f>IFERROR(VLOOKUP(AK445,'Matriz Calificación'!$C$54:$F$78,2,FALSE),"")</f>
        <v/>
      </c>
      <c r="AM445" s="181" t="str">
        <f>IFERROR(VLOOKUP(AL445,'Matriz Calificación'!$D$54:$I$78,4,FALSE)," ")</f>
        <v xml:space="preserve"> </v>
      </c>
      <c r="AN445" s="289"/>
      <c r="AO445" s="289"/>
      <c r="AP445" s="292"/>
      <c r="AQ445" s="329"/>
      <c r="AR445" s="66"/>
      <c r="AS445" s="167"/>
      <c r="AT445" s="167"/>
      <c r="AU445" s="167"/>
      <c r="AV445" s="66"/>
      <c r="AW445" s="167"/>
      <c r="AX445" s="169"/>
      <c r="AY445" s="169"/>
      <c r="AZ445" s="259"/>
      <c r="BA445" s="250"/>
      <c r="BB445" s="169"/>
      <c r="BC445" s="250"/>
    </row>
    <row r="446" spans="2:55" s="170" customFormat="1" ht="21" hidden="1" customHeight="1" x14ac:dyDescent="0.25">
      <c r="B446" s="264"/>
      <c r="C446" s="267"/>
      <c r="D446" s="258"/>
      <c r="E446" s="259"/>
      <c r="F446" s="255"/>
      <c r="G446" s="258"/>
      <c r="H446" s="250"/>
      <c r="I446" s="252"/>
      <c r="J446" s="254"/>
      <c r="K446" s="182"/>
      <c r="L446" s="261"/>
      <c r="M446" s="262"/>
      <c r="N446" s="261"/>
      <c r="O446" s="256"/>
      <c r="P446" s="292"/>
      <c r="Q446" s="261"/>
      <c r="R446" s="330"/>
      <c r="S446" s="330"/>
      <c r="T446" s="330"/>
      <c r="U446" s="328"/>
      <c r="V446" s="292"/>
      <c r="W446" s="149"/>
      <c r="X446" s="166"/>
      <c r="Y446" s="175" t="str">
        <f>IF(X446=Controles!$D$5,Controles!$E$5,IF(X446=Controles!$D$6,Controles!$E$6,IF(X446=Controles!$D$7,Controles!$E$7," ")))</f>
        <v xml:space="preserve"> </v>
      </c>
      <c r="Z446" s="166"/>
      <c r="AA446" s="65" t="str">
        <f>IF(Z446=Controles!$D$8,Controles!$E$8,IF(Z446=Controles!$D$9,Controles!$E$9," "))</f>
        <v xml:space="preserve"> </v>
      </c>
      <c r="AB446" s="65" t="str">
        <f t="shared" si="218"/>
        <v/>
      </c>
      <c r="AC446" s="166"/>
      <c r="AD446" s="166"/>
      <c r="AE446" s="166"/>
      <c r="AF446" s="97" t="str">
        <f>+IF(X446=Controles!$D$5,Controles!$N$5,IF(X446=Controles!$D$6,Controles!$N$6,IF(X446=Controles!$D$7,Controles!$N$7," ")))</f>
        <v xml:space="preserve"> </v>
      </c>
      <c r="AG446" s="138" t="str">
        <f>IFERROR(IF(AND(AF445=Controles!$N$5,AF446=Controles!$N$5),(AG445-(+AG445*AB446)),IF(AND(AF445=Controles!$N$7,AF446=Controles!$N$5),(AG444-(+AG444*AB446)),IF(AF446=Controles!$N$7,AG445,""))),"")</f>
        <v/>
      </c>
      <c r="AH446" s="138" t="str">
        <f>IFERROR(IF(AND(AF445=Controles!$N$7,AF446=Controles!$N$7),(AH445-(+AH445*AB446)),IF(AND(AF445=Controles!$N$5,AF446=Controles!$N$7),(AH444-(+AH444*AB446)),IF(AF446=Controles!$N$5,AH445,""))),"")</f>
        <v/>
      </c>
      <c r="AI446" s="178" t="str">
        <f t="shared" si="246"/>
        <v/>
      </c>
      <c r="AJ446" s="178" t="str">
        <f t="shared" si="247"/>
        <v/>
      </c>
      <c r="AK446" s="179" t="str">
        <f t="shared" si="248"/>
        <v xml:space="preserve"> </v>
      </c>
      <c r="AL446" s="180" t="str">
        <f>IFERROR(VLOOKUP(AK446,'Matriz Calificación'!$C$54:$F$78,2,FALSE),"")</f>
        <v/>
      </c>
      <c r="AM446" s="181" t="str">
        <f>IFERROR(VLOOKUP(AL446,'Matriz Calificación'!$D$54:$I$78,4,FALSE)," ")</f>
        <v xml:space="preserve"> </v>
      </c>
      <c r="AN446" s="289"/>
      <c r="AO446" s="289"/>
      <c r="AP446" s="292"/>
      <c r="AQ446" s="329"/>
      <c r="AR446" s="66"/>
      <c r="AS446" s="167"/>
      <c r="AT446" s="167"/>
      <c r="AU446" s="167"/>
      <c r="AV446" s="66"/>
      <c r="AW446" s="167"/>
      <c r="AX446" s="169"/>
      <c r="AY446" s="169"/>
      <c r="AZ446" s="259"/>
      <c r="BA446" s="250"/>
      <c r="BB446" s="169"/>
      <c r="BC446" s="250"/>
    </row>
    <row r="447" spans="2:55" s="170" customFormat="1" ht="21" hidden="1" customHeight="1" x14ac:dyDescent="0.25">
      <c r="B447" s="264"/>
      <c r="C447" s="267"/>
      <c r="D447" s="258"/>
      <c r="E447" s="259"/>
      <c r="F447" s="255"/>
      <c r="G447" s="258"/>
      <c r="H447" s="250"/>
      <c r="I447" s="252"/>
      <c r="J447" s="254"/>
      <c r="K447" s="182"/>
      <c r="L447" s="261"/>
      <c r="M447" s="262"/>
      <c r="N447" s="261"/>
      <c r="O447" s="256"/>
      <c r="P447" s="292"/>
      <c r="Q447" s="261"/>
      <c r="R447" s="330"/>
      <c r="S447" s="330"/>
      <c r="T447" s="330"/>
      <c r="U447" s="328"/>
      <c r="V447" s="292"/>
      <c r="W447" s="149"/>
      <c r="X447" s="166"/>
      <c r="Y447" s="175" t="str">
        <f>IF(X447=Controles!$D$5,Controles!$E$5,IF(X447=Controles!$D$6,Controles!$E$6,IF(X447=Controles!$D$7,Controles!$E$7," ")))</f>
        <v xml:space="preserve"> </v>
      </c>
      <c r="Z447" s="166"/>
      <c r="AA447" s="65" t="str">
        <f>IF(Z447=Controles!$D$8,Controles!$E$8,IF(Z447=Controles!$D$9,Controles!$E$9," "))</f>
        <v xml:space="preserve"> </v>
      </c>
      <c r="AB447" s="65" t="str">
        <f t="shared" si="218"/>
        <v/>
      </c>
      <c r="AC447" s="166"/>
      <c r="AD447" s="166"/>
      <c r="AE447" s="166"/>
      <c r="AF447" s="97" t="str">
        <f>+IF(X447=Controles!$D$5,Controles!$N$5,IF(X447=Controles!$D$6,Controles!$N$6,IF(X447=Controles!$D$7,Controles!$N$7," ")))</f>
        <v xml:space="preserve"> </v>
      </c>
      <c r="AG447" s="138" t="str">
        <f>IFERROR(IF(AND(AF446=Controles!$N$5,AF447=Controles!$N$5),(AG446-(+AG446*AB447)),IF(AND(AF446=Controles!$N$7,AF447=Controles!$N$5),(AG445-(+AG445*AB447)),IF(AF447=Controles!$N$7,AG446,""))),"")</f>
        <v/>
      </c>
      <c r="AH447" s="138" t="str">
        <f>IFERROR(IF(AND(AF446=Controles!$N$7,AF447=Controles!$N$7),(AH446-(+AH446*AB447)),IF(AND(AF446=Controles!$N$5,AF447=Controles!$N$7),(AH445-(+AH445*AB447)),IF(AF447=Controles!$N$5,AH446,""))),"")</f>
        <v/>
      </c>
      <c r="AI447" s="178" t="str">
        <f t="shared" si="246"/>
        <v/>
      </c>
      <c r="AJ447" s="178" t="str">
        <f t="shared" si="247"/>
        <v/>
      </c>
      <c r="AK447" s="179" t="str">
        <f t="shared" si="248"/>
        <v xml:space="preserve"> </v>
      </c>
      <c r="AL447" s="180" t="str">
        <f>IFERROR(VLOOKUP(AK447,'Matriz Calificación'!$C$54:$F$78,2,FALSE),"")</f>
        <v/>
      </c>
      <c r="AM447" s="181" t="str">
        <f>IFERROR(VLOOKUP(AL447,'Matriz Calificación'!$D$54:$I$78,4,FALSE)," ")</f>
        <v xml:space="preserve"> </v>
      </c>
      <c r="AN447" s="289"/>
      <c r="AO447" s="289"/>
      <c r="AP447" s="292"/>
      <c r="AQ447" s="329"/>
      <c r="AR447" s="66"/>
      <c r="AS447" s="167"/>
      <c r="AT447" s="167"/>
      <c r="AU447" s="167"/>
      <c r="AV447" s="66"/>
      <c r="AW447" s="167"/>
      <c r="AX447" s="169"/>
      <c r="AY447" s="169"/>
      <c r="AZ447" s="259"/>
      <c r="BA447" s="250"/>
      <c r="BB447" s="169"/>
      <c r="BC447" s="250"/>
    </row>
    <row r="448" spans="2:55" s="170" customFormat="1" ht="21" hidden="1" customHeight="1" x14ac:dyDescent="0.25">
      <c r="B448" s="264"/>
      <c r="C448" s="267"/>
      <c r="D448" s="258"/>
      <c r="E448" s="259"/>
      <c r="F448" s="255"/>
      <c r="G448" s="258"/>
      <c r="H448" s="250"/>
      <c r="I448" s="252"/>
      <c r="J448" s="254"/>
      <c r="K448" s="182"/>
      <c r="L448" s="261"/>
      <c r="M448" s="262"/>
      <c r="N448" s="261"/>
      <c r="O448" s="256"/>
      <c r="P448" s="292"/>
      <c r="Q448" s="261"/>
      <c r="R448" s="330"/>
      <c r="S448" s="330"/>
      <c r="T448" s="330"/>
      <c r="U448" s="328"/>
      <c r="V448" s="292"/>
      <c r="W448" s="149"/>
      <c r="X448" s="166"/>
      <c r="Y448" s="175" t="str">
        <f>IF(X448=Controles!$D$5,Controles!$E$5,IF(X448=Controles!$D$6,Controles!$E$6,IF(X448=Controles!$D$7,Controles!$E$7," ")))</f>
        <v xml:space="preserve"> </v>
      </c>
      <c r="Z448" s="166"/>
      <c r="AA448" s="65" t="str">
        <f>IF(Z448=Controles!$D$8,Controles!$E$8,IF(Z448=Controles!$D$9,Controles!$E$9," "))</f>
        <v xml:space="preserve"> </v>
      </c>
      <c r="AB448" s="65" t="str">
        <f t="shared" si="218"/>
        <v/>
      </c>
      <c r="AC448" s="166"/>
      <c r="AD448" s="166"/>
      <c r="AE448" s="166"/>
      <c r="AF448" s="97" t="str">
        <f>+IF(X448=Controles!$D$5,Controles!$N$5,IF(X448=Controles!$D$6,Controles!$N$6,IF(X448=Controles!$D$7,Controles!$N$7," ")))</f>
        <v xml:space="preserve"> </v>
      </c>
      <c r="AG448" s="138" t="str">
        <f>IFERROR(IF(AND(AF447=Controles!$N$5,AF448=Controles!$N$5),(AG447-(+AG447*AB448)),IF(AND(AF447=Controles!$N$7,AF448=Controles!$N$5),(AG446-(+AG446*AB448)),IF(AF448=Controles!$N$7,AG447,""))),"")</f>
        <v/>
      </c>
      <c r="AH448" s="138" t="str">
        <f>IFERROR(IF(AND(AF447=Controles!$N$7,AF448=Controles!$N$7),(AH447-(+AH447*AB448)),IF(AND(AF447=Controles!$N$5,AF448=Controles!$N$7),(AH446-(+AH446*AB448)),IF(AF448=Controles!$N$5,AH447,""))),"")</f>
        <v/>
      </c>
      <c r="AI448" s="178" t="str">
        <f t="shared" si="246"/>
        <v/>
      </c>
      <c r="AJ448" s="178" t="str">
        <f t="shared" si="247"/>
        <v/>
      </c>
      <c r="AK448" s="179" t="str">
        <f t="shared" si="248"/>
        <v xml:space="preserve"> </v>
      </c>
      <c r="AL448" s="180" t="str">
        <f>IFERROR(VLOOKUP(AK448,'Matriz Calificación'!$C$54:$F$78,2,FALSE),"")</f>
        <v/>
      </c>
      <c r="AM448" s="181" t="str">
        <f>IFERROR(VLOOKUP(AL448,'Matriz Calificación'!$D$54:$I$78,4,FALSE)," ")</f>
        <v xml:space="preserve"> </v>
      </c>
      <c r="AN448" s="289"/>
      <c r="AO448" s="289"/>
      <c r="AP448" s="292"/>
      <c r="AQ448" s="329"/>
      <c r="AR448" s="66"/>
      <c r="AS448" s="167"/>
      <c r="AT448" s="167"/>
      <c r="AU448" s="167"/>
      <c r="AV448" s="66"/>
      <c r="AW448" s="167"/>
      <c r="AX448" s="169"/>
      <c r="AY448" s="169"/>
      <c r="AZ448" s="259"/>
      <c r="BA448" s="250"/>
      <c r="BB448" s="169"/>
      <c r="BC448" s="250"/>
    </row>
    <row r="449" spans="2:55" s="170" customFormat="1" ht="21" hidden="1" customHeight="1" x14ac:dyDescent="0.25">
      <c r="B449" s="264"/>
      <c r="C449" s="267"/>
      <c r="D449" s="258"/>
      <c r="E449" s="259"/>
      <c r="F449" s="255"/>
      <c r="G449" s="258"/>
      <c r="H449" s="250"/>
      <c r="I449" s="252"/>
      <c r="J449" s="254"/>
      <c r="K449" s="182"/>
      <c r="L449" s="261"/>
      <c r="M449" s="262"/>
      <c r="N449" s="261"/>
      <c r="O449" s="256"/>
      <c r="P449" s="292"/>
      <c r="Q449" s="261"/>
      <c r="R449" s="330"/>
      <c r="S449" s="330"/>
      <c r="T449" s="330"/>
      <c r="U449" s="328"/>
      <c r="V449" s="292"/>
      <c r="W449" s="149"/>
      <c r="X449" s="166"/>
      <c r="Y449" s="175" t="str">
        <f>IF(X449=Controles!$D$5,Controles!$E$5,IF(X449=Controles!$D$6,Controles!$E$6,IF(X449=Controles!$D$7,Controles!$E$7," ")))</f>
        <v xml:space="preserve"> </v>
      </c>
      <c r="Z449" s="166"/>
      <c r="AA449" s="65" t="str">
        <f>IF(Z449=Controles!$D$8,Controles!$E$8,IF(Z449=Controles!$D$9,Controles!$E$9," "))</f>
        <v xml:space="preserve"> </v>
      </c>
      <c r="AB449" s="65" t="str">
        <f t="shared" si="218"/>
        <v/>
      </c>
      <c r="AC449" s="166"/>
      <c r="AD449" s="166"/>
      <c r="AE449" s="166"/>
      <c r="AF449" s="97" t="str">
        <f>+IF(X449=Controles!$D$5,Controles!$N$5,IF(X449=Controles!$D$6,Controles!$N$6,IF(X449=Controles!$D$7,Controles!$N$7," ")))</f>
        <v xml:space="preserve"> </v>
      </c>
      <c r="AG449" s="138" t="str">
        <f>IFERROR(IF(AND(AF448=Controles!$N$5,AF449=Controles!$N$5),(AG448-(+AG448*AB449)),IF(AND(AF448=Controles!$N$7,AF449=Controles!$N$5),(AG447-(+AG447*AB449)),IF(AF449=Controles!$N$7,AG448,""))),"")</f>
        <v/>
      </c>
      <c r="AH449" s="138" t="str">
        <f>IFERROR(IF(AND(AF448=Controles!$N$7,AF449=Controles!$N$7),(AH448-(+AH448*AB449)),IF(AND(AF448=Controles!$N$5,AF449=Controles!$N$7),(AH447-(+AH447*AB449)),IF(AF449=Controles!$N$5,AH448,""))),"")</f>
        <v/>
      </c>
      <c r="AI449" s="178" t="str">
        <f t="shared" si="246"/>
        <v/>
      </c>
      <c r="AJ449" s="178" t="str">
        <f t="shared" si="247"/>
        <v/>
      </c>
      <c r="AK449" s="179" t="str">
        <f t="shared" si="248"/>
        <v xml:space="preserve"> </v>
      </c>
      <c r="AL449" s="180" t="str">
        <f>IFERROR(VLOOKUP(AK449,'Matriz Calificación'!$C$54:$F$78,2,FALSE),"")</f>
        <v/>
      </c>
      <c r="AM449" s="181" t="str">
        <f>IFERROR(VLOOKUP(AL449,'Matriz Calificación'!$D$54:$I$78,4,FALSE)," ")</f>
        <v xml:space="preserve"> </v>
      </c>
      <c r="AN449" s="289"/>
      <c r="AO449" s="289"/>
      <c r="AP449" s="292"/>
      <c r="AQ449" s="329"/>
      <c r="AR449" s="66"/>
      <c r="AS449" s="165"/>
      <c r="AT449" s="168"/>
      <c r="AU449" s="168"/>
      <c r="AV449" s="66"/>
      <c r="AW449" s="167"/>
      <c r="AX449" s="169"/>
      <c r="AY449" s="169"/>
      <c r="AZ449" s="259"/>
      <c r="BA449" s="250"/>
      <c r="BB449" s="169"/>
      <c r="BC449" s="250"/>
    </row>
    <row r="450" spans="2:55" s="170" customFormat="1" ht="21" hidden="1" customHeight="1" x14ac:dyDescent="0.25">
      <c r="B450" s="264"/>
      <c r="C450" s="267"/>
      <c r="D450" s="258"/>
      <c r="E450" s="259"/>
      <c r="F450" s="255"/>
      <c r="G450" s="258"/>
      <c r="H450" s="250"/>
      <c r="I450" s="252"/>
      <c r="J450" s="254"/>
      <c r="K450" s="182"/>
      <c r="L450" s="261"/>
      <c r="M450" s="262"/>
      <c r="N450" s="261"/>
      <c r="O450" s="256"/>
      <c r="P450" s="292"/>
      <c r="Q450" s="261"/>
      <c r="R450" s="330"/>
      <c r="S450" s="330"/>
      <c r="T450" s="330"/>
      <c r="U450" s="328"/>
      <c r="V450" s="292"/>
      <c r="W450" s="149"/>
      <c r="X450" s="166"/>
      <c r="Y450" s="175" t="str">
        <f>IF(X450=Controles!$D$5,Controles!$E$5,IF(X450=Controles!$D$6,Controles!$E$6,IF(X450=Controles!$D$7,Controles!$E$7," ")))</f>
        <v xml:space="preserve"> </v>
      </c>
      <c r="Z450" s="166"/>
      <c r="AA450" s="65" t="str">
        <f>IF(Z450=Controles!$D$8,Controles!$E$8,IF(Z450=Controles!$D$9,Controles!$E$9," "))</f>
        <v xml:space="preserve"> </v>
      </c>
      <c r="AB450" s="65" t="str">
        <f t="shared" si="218"/>
        <v/>
      </c>
      <c r="AC450" s="166"/>
      <c r="AD450" s="166"/>
      <c r="AE450" s="166"/>
      <c r="AF450" s="97" t="str">
        <f>+IF(X450=Controles!$D$5,Controles!$N$5,IF(X450=Controles!$D$6,Controles!$N$6,IF(X450=Controles!$D$7,Controles!$N$7," ")))</f>
        <v xml:space="preserve"> </v>
      </c>
      <c r="AG450" s="138" t="str">
        <f>IFERROR(IF(AND(AF449=Controles!$N$5,AF450=Controles!$N$5),(AG449-(+AG449*AB450)),IF(AND(AF449=Controles!$N$7,AF450=Controles!$N$5),(AG448-(+AG448*AB450)),IF(AF450=Controles!$N$7,AG449,""))),"")</f>
        <v/>
      </c>
      <c r="AH450" s="138" t="str">
        <f>IFERROR(IF(AND(AF449=Controles!$N$7,AF450=Controles!$N$7),(AH449-(+AH449*AB450)),IF(AND(AF449=Controles!$N$5,AF450=Controles!$N$7),(AH448-(+AH448*AB450)),IF(AF450=Controles!$N$5,AH449,""))),"")</f>
        <v/>
      </c>
      <c r="AI450" s="178" t="str">
        <f t="shared" si="246"/>
        <v/>
      </c>
      <c r="AJ450" s="178" t="str">
        <f t="shared" si="247"/>
        <v/>
      </c>
      <c r="AK450" s="179" t="str">
        <f t="shared" si="248"/>
        <v xml:space="preserve"> </v>
      </c>
      <c r="AL450" s="180" t="str">
        <f>IFERROR(VLOOKUP(AK450,'Matriz Calificación'!$C$54:$F$78,2,FALSE),"")</f>
        <v/>
      </c>
      <c r="AM450" s="181" t="str">
        <f>IFERROR(VLOOKUP(AL450,'Matriz Calificación'!$D$54:$I$78,4,FALSE)," ")</f>
        <v xml:space="preserve"> </v>
      </c>
      <c r="AN450" s="289"/>
      <c r="AO450" s="289"/>
      <c r="AP450" s="292"/>
      <c r="AQ450" s="329"/>
      <c r="AR450" s="66"/>
      <c r="AS450" s="165"/>
      <c r="AT450" s="168"/>
      <c r="AU450" s="168"/>
      <c r="AV450" s="66"/>
      <c r="AW450" s="167"/>
      <c r="AX450" s="169"/>
      <c r="AY450" s="169"/>
      <c r="AZ450" s="259"/>
      <c r="BA450" s="250"/>
      <c r="BB450" s="169"/>
      <c r="BC450" s="250"/>
    </row>
    <row r="451" spans="2:55" s="170" customFormat="1" ht="21" hidden="1" customHeight="1" x14ac:dyDescent="0.25">
      <c r="B451" s="265"/>
      <c r="C451" s="268"/>
      <c r="D451" s="258"/>
      <c r="E451" s="259"/>
      <c r="F451" s="255"/>
      <c r="G451" s="258"/>
      <c r="H451" s="250"/>
      <c r="I451" s="253"/>
      <c r="J451" s="254"/>
      <c r="K451" s="182"/>
      <c r="L451" s="261"/>
      <c r="M451" s="262"/>
      <c r="N451" s="261"/>
      <c r="O451" s="257"/>
      <c r="P451" s="292"/>
      <c r="Q451" s="261"/>
      <c r="R451" s="330"/>
      <c r="S451" s="330"/>
      <c r="T451" s="330"/>
      <c r="U451" s="328"/>
      <c r="V451" s="292"/>
      <c r="W451" s="149"/>
      <c r="X451" s="166"/>
      <c r="Y451" s="175" t="str">
        <f>IF(X451=Controles!$D$5,Controles!$E$5,IF(X451=Controles!$D$6,Controles!$E$6,IF(X451=Controles!$D$7,Controles!$E$7," ")))</f>
        <v xml:space="preserve"> </v>
      </c>
      <c r="Z451" s="166"/>
      <c r="AA451" s="65" t="str">
        <f>IF(Z451=Controles!$D$8,Controles!$E$8,IF(Z451=Controles!$D$9,Controles!$E$9," "))</f>
        <v xml:space="preserve"> </v>
      </c>
      <c r="AB451" s="65" t="str">
        <f t="shared" si="218"/>
        <v/>
      </c>
      <c r="AC451" s="166"/>
      <c r="AD451" s="166"/>
      <c r="AE451" s="166"/>
      <c r="AF451" s="97" t="str">
        <f>+IF(X451=Controles!$D$5,Controles!$N$5,IF(X451=Controles!$D$6,Controles!$N$6,IF(X451=Controles!$D$7,Controles!$N$7," ")))</f>
        <v xml:space="preserve"> </v>
      </c>
      <c r="AG451" s="138" t="str">
        <f>IFERROR(IF(AND(AF450=Controles!$N$5,AF451=Controles!$N$5),(AG450-(+AG450*AB451)),IF(AND(AF450=Controles!$N$7,AF451=Controles!$N$5),(AG449-(+AG449*AB451)),IF(AF451=Controles!$N$7,AG450,""))),"")</f>
        <v/>
      </c>
      <c r="AH451" s="138" t="str">
        <f>IFERROR(IF(AND(AF450=Controles!$N$7,AF451=Controles!$N$7),(AH450-(+AH450*AB451)),IF(AND(AF450=Controles!$N$5,AF451=Controles!$N$7),(AH449-(+AH449*AB451)),IF(AF451=Controles!$N$5,AH450,""))),"")</f>
        <v/>
      </c>
      <c r="AI451" s="178" t="str">
        <f t="shared" si="246"/>
        <v/>
      </c>
      <c r="AJ451" s="178" t="str">
        <f t="shared" si="247"/>
        <v/>
      </c>
      <c r="AK451" s="179" t="str">
        <f t="shared" si="248"/>
        <v xml:space="preserve"> </v>
      </c>
      <c r="AL451" s="180" t="str">
        <f>IFERROR(VLOOKUP(AK451,'Matriz Calificación'!$C$54:$F$78,2,FALSE),"")</f>
        <v/>
      </c>
      <c r="AM451" s="181" t="str">
        <f>IFERROR(VLOOKUP(AL451,'Matriz Calificación'!$D$54:$I$78,4,FALSE)," ")</f>
        <v xml:space="preserve"> </v>
      </c>
      <c r="AN451" s="290"/>
      <c r="AO451" s="290"/>
      <c r="AP451" s="292"/>
      <c r="AQ451" s="329"/>
      <c r="AR451" s="66"/>
      <c r="AS451" s="165"/>
      <c r="AT451" s="67"/>
      <c r="AU451" s="67"/>
      <c r="AV451" s="66"/>
      <c r="AW451" s="167"/>
      <c r="AX451" s="169"/>
      <c r="AY451" s="169"/>
      <c r="AZ451" s="259"/>
      <c r="BA451" s="250"/>
      <c r="BB451" s="169"/>
      <c r="BC451" s="250"/>
    </row>
    <row r="452" spans="2:55" s="170" customFormat="1" ht="21" hidden="1" customHeight="1" x14ac:dyDescent="0.25">
      <c r="B452" s="263"/>
      <c r="C452" s="266" t="str">
        <f>+IFERROR(VLOOKUP(B452,INF!$A$2:$B$90,2,FALSE)," ")</f>
        <v xml:space="preserve"> </v>
      </c>
      <c r="D452" s="258"/>
      <c r="E452" s="259"/>
      <c r="F452" s="260"/>
      <c r="G452" s="258"/>
      <c r="H452" s="250"/>
      <c r="I452" s="251"/>
      <c r="J452" s="254" t="str">
        <f t="shared" ref="J452" si="249">IF(G452&lt;&gt;"",CONCATENATE("Posibilidad de ",G452," por"," ",H452," debido a"," ",I452),"")</f>
        <v/>
      </c>
      <c r="K452" s="182"/>
      <c r="L452" s="261"/>
      <c r="M452" s="262"/>
      <c r="N452" s="261"/>
      <c r="O452" s="256"/>
      <c r="P452" s="292" t="str">
        <f>IF(O452="","",IF(O452&lt;=2,Probabilidad!$B$8,IF(O452&lt;=11.999,Probabilidad!$B$7,IF(O452&lt;=48,Probabilidad!$B$6,IF(O452&lt;=239.999,Probabilidad!$B$5,IF(O452&gt;=240,Probabilidad!$B$4,""))))))</f>
        <v/>
      </c>
      <c r="Q452" s="261"/>
      <c r="R452" s="330" t="str">
        <f>IFERROR(VLOOKUP(P452,Probabilidad!$B$4:$C$8,2,FALSE),"")</f>
        <v/>
      </c>
      <c r="S452" s="330" t="str">
        <f>IFERROR(VLOOKUP(Q452,Impacto!$B$4:$C$16,2,FALSE),"")</f>
        <v/>
      </c>
      <c r="T452" s="330" t="str">
        <f t="shared" ref="T452" si="250">IFERROR(VALUE((R452&amp;""&amp;S452))," ")</f>
        <v xml:space="preserve"> </v>
      </c>
      <c r="U452" s="328" t="str">
        <f>IFERROR(VLOOKUP(T452,'Matriz Calificación'!$C$54:$D$78,2,FALSE)," ")</f>
        <v xml:space="preserve"> </v>
      </c>
      <c r="V452" s="292" t="str">
        <f>IFERROR(VLOOKUP(T452,'Matriz Calificación'!$C$54:$F$78,3,FALSE)," ")</f>
        <v xml:space="preserve"> </v>
      </c>
      <c r="W452" s="149"/>
      <c r="X452" s="166"/>
      <c r="Y452" s="175" t="str">
        <f>IF(X452=Controles!$D$5,Controles!$E$5,IF(X452=Controles!$D$6,Controles!$E$6,IF(X452=Controles!$D$7,Controles!$E$7," ")))</f>
        <v xml:space="preserve"> </v>
      </c>
      <c r="Z452" s="166"/>
      <c r="AA452" s="65" t="str">
        <f>IF(Z452=Controles!$D$8,Controles!$E$8,IF(Z452=Controles!$D$9,Controles!$E$9," "))</f>
        <v xml:space="preserve"> </v>
      </c>
      <c r="AB452" s="65" t="str">
        <f t="shared" si="218"/>
        <v/>
      </c>
      <c r="AC452" s="166"/>
      <c r="AD452" s="166"/>
      <c r="AE452" s="166"/>
      <c r="AF452" s="97" t="str">
        <f>+IF(X452=Controles!$D$5,Controles!$N$5,IF(X452=Controles!$D$6,Controles!$N$6,IF(X452=Controles!$D$7,Controles!$N$7," ")))</f>
        <v xml:space="preserve"> </v>
      </c>
      <c r="AG452" s="138" t="str">
        <f>IFERROR(IF(AF452=Controles!$N$5,(($R$452-($R$452*AB452))),IF(AF452=Controles!$N$7,$R$452,""))," ")</f>
        <v/>
      </c>
      <c r="AH452" s="138" t="str">
        <f>IFERROR(IF(AF452=Controles!$N$7,(($S$452-($S$452*AB452))),IF(AF452=Controles!$N$5,$S$452,""))," ")</f>
        <v/>
      </c>
      <c r="AI452" s="178" t="str">
        <f>IFERROR(IF(AG452="","",IF(AG452&lt;=20,"20",IF(AG452&lt;=40,"40",IF(AG452&lt;=60,"60",IF(AG452&lt;=80,"80","100"))))),"")</f>
        <v/>
      </c>
      <c r="AJ452" s="178" t="str">
        <f>IFERROR(IF(AH452="","",IF(AH452&lt;=20,"20",IF(AH452&lt;=40,"40",IF(AH452&lt;=60,"60",IF(AH452&lt;=80,"80","100"))))),"")</f>
        <v/>
      </c>
      <c r="AK452" s="179" t="str">
        <f>IFERROR(VALUE((AI452&amp;""&amp;AJ452))," ")</f>
        <v xml:space="preserve"> </v>
      </c>
      <c r="AL452" s="180" t="str">
        <f>IFERROR(VLOOKUP(AK452,'Matriz Calificación'!$C$54:$F$78,2,FALSE),"")</f>
        <v/>
      </c>
      <c r="AM452" s="181" t="str">
        <f>IFERROR(VLOOKUP(AL452,'Matriz Calificación'!$D$54:$I$78,4,FALSE)," ")</f>
        <v xml:space="preserve"> </v>
      </c>
      <c r="AN452" s="288" t="e" cm="1" vm="1">
        <f t="array" aca="1" ref="AN452" ca="1">INDEX(AK452:AK460,COUNT(AK452:AK460))</f>
        <v>#VALUE!</v>
      </c>
      <c r="AO452" s="288" t="str">
        <f ca="1">IFERROR(VLOOKUP(AN452,'Matriz Calificación'!$C$54:$F$78,2,FALSE),"")</f>
        <v/>
      </c>
      <c r="AP452" s="292" t="str">
        <f ca="1">IFERROR(VLOOKUP(AO452,'Matriz Calificación'!$D$54:$I$78,4,FALSE)," ")</f>
        <v xml:space="preserve"> </v>
      </c>
      <c r="AQ452" s="329" t="str">
        <f ca="1">IFERROR(VLOOKUP(AO452,'Matriz Calificación'!$D$54:$I$78,5,FALSE)," ")</f>
        <v xml:space="preserve"> </v>
      </c>
      <c r="AR452" s="66"/>
      <c r="AS452" s="167"/>
      <c r="AT452" s="167"/>
      <c r="AU452" s="167"/>
      <c r="AV452" s="66"/>
      <c r="AW452" s="167"/>
      <c r="AX452" s="169"/>
      <c r="AY452" s="169"/>
      <c r="AZ452" s="259"/>
      <c r="BA452" s="250"/>
      <c r="BB452" s="169"/>
      <c r="BC452" s="250"/>
    </row>
    <row r="453" spans="2:55" s="170" customFormat="1" ht="21" hidden="1" customHeight="1" x14ac:dyDescent="0.25">
      <c r="B453" s="264"/>
      <c r="C453" s="267"/>
      <c r="D453" s="258"/>
      <c r="E453" s="259"/>
      <c r="F453" s="255"/>
      <c r="G453" s="258"/>
      <c r="H453" s="250"/>
      <c r="I453" s="252"/>
      <c r="J453" s="254"/>
      <c r="K453" s="182"/>
      <c r="L453" s="261"/>
      <c r="M453" s="262"/>
      <c r="N453" s="261"/>
      <c r="O453" s="256"/>
      <c r="P453" s="292"/>
      <c r="Q453" s="261"/>
      <c r="R453" s="330"/>
      <c r="S453" s="330"/>
      <c r="T453" s="330"/>
      <c r="U453" s="328"/>
      <c r="V453" s="292"/>
      <c r="W453" s="149"/>
      <c r="X453" s="166"/>
      <c r="Y453" s="175" t="str">
        <f>IF(X453=Controles!$D$5,Controles!$E$5,IF(X453=Controles!$D$6,Controles!$E$6,IF(X453=Controles!$D$7,Controles!$E$7," ")))</f>
        <v xml:space="preserve"> </v>
      </c>
      <c r="Z453" s="166"/>
      <c r="AA453" s="65" t="str">
        <f>IF(Z453=Controles!$D$8,Controles!$E$8,IF(Z453=Controles!$D$9,Controles!$E$9," "))</f>
        <v xml:space="preserve"> </v>
      </c>
      <c r="AB453" s="65" t="str">
        <f t="shared" si="218"/>
        <v/>
      </c>
      <c r="AC453" s="166"/>
      <c r="AD453" s="166"/>
      <c r="AE453" s="166"/>
      <c r="AF453" s="97" t="str">
        <f>+IF(X453=Controles!$D$5,Controles!$N$5,IF(X453=Controles!$D$6,Controles!$N$6,IF(X453=Controles!$D$7,Controles!$N$7," ")))</f>
        <v xml:space="preserve"> </v>
      </c>
      <c r="AG453" s="138" t="str">
        <f>IFERROR(IF(AND(AF452=Controles!$N$5,AF453=Controles!$N$5),(AG452-(+AG452*AB453)),IF(AF453=Controles!$N$5,(R452-(+R452*AB453)),IF(AF453=Controles!$N$7,AG452,""))),"")</f>
        <v/>
      </c>
      <c r="AH453" s="138" t="str">
        <f>IFERROR(IF(AND(AF452=Controles!$N$7,AF453=Controles!$N$7),(AH452-(+AH452*AB453)),IF(AF453=Controles!$N$7,($S$452-(+$S$452*AB453)),IF(AF453=Controles!$N$5,AH452,""))),"")</f>
        <v/>
      </c>
      <c r="AI453" s="178" t="str">
        <f t="shared" ref="AI453:AI460" si="251">IFERROR(IF(AG453="","",IF(AG453&lt;=20,"20",IF(AG453&lt;=40,"40",IF(AG453&lt;=60,"60",IF(AG453&lt;=80,"80","100"))))),"")</f>
        <v/>
      </c>
      <c r="AJ453" s="178" t="str">
        <f t="shared" ref="AJ453:AJ460" si="252">IFERROR(IF(AH453="","",IF(AH453&lt;=20,"20",IF(AH453&lt;=40,"40",IF(AH453&lt;=60,"60",IF(AH453&lt;=80,"80","100"))))),"")</f>
        <v/>
      </c>
      <c r="AK453" s="179" t="str">
        <f t="shared" ref="AK453:AK460" si="253">IFERROR(VALUE((AI453&amp;""&amp;AJ453))," ")</f>
        <v xml:space="preserve"> </v>
      </c>
      <c r="AL453" s="180" t="str">
        <f>IFERROR(VLOOKUP(AK453,'Matriz Calificación'!$C$54:$F$78,2,FALSE),"")</f>
        <v/>
      </c>
      <c r="AM453" s="181" t="str">
        <f>IFERROR(VLOOKUP(AL453,'Matriz Calificación'!$D$54:$I$78,4,FALSE)," ")</f>
        <v xml:space="preserve"> </v>
      </c>
      <c r="AN453" s="289"/>
      <c r="AO453" s="289"/>
      <c r="AP453" s="292"/>
      <c r="AQ453" s="329"/>
      <c r="AR453" s="66"/>
      <c r="AS453" s="167"/>
      <c r="AT453" s="167"/>
      <c r="AU453" s="167"/>
      <c r="AV453" s="66"/>
      <c r="AW453" s="167"/>
      <c r="AX453" s="169"/>
      <c r="AY453" s="169"/>
      <c r="AZ453" s="259"/>
      <c r="BA453" s="250"/>
      <c r="BB453" s="169"/>
      <c r="BC453" s="250"/>
    </row>
    <row r="454" spans="2:55" s="170" customFormat="1" ht="21" hidden="1" customHeight="1" x14ac:dyDescent="0.25">
      <c r="B454" s="264"/>
      <c r="C454" s="267"/>
      <c r="D454" s="258"/>
      <c r="E454" s="259"/>
      <c r="F454" s="255"/>
      <c r="G454" s="258"/>
      <c r="H454" s="250"/>
      <c r="I454" s="252"/>
      <c r="J454" s="254"/>
      <c r="K454" s="182"/>
      <c r="L454" s="261"/>
      <c r="M454" s="262"/>
      <c r="N454" s="261"/>
      <c r="O454" s="256"/>
      <c r="P454" s="292"/>
      <c r="Q454" s="261"/>
      <c r="R454" s="330"/>
      <c r="S454" s="330"/>
      <c r="T454" s="330"/>
      <c r="U454" s="328"/>
      <c r="V454" s="292"/>
      <c r="W454" s="149"/>
      <c r="X454" s="166"/>
      <c r="Y454" s="175" t="str">
        <f>IF(X454=Controles!$D$5,Controles!$E$5,IF(X454=Controles!$D$6,Controles!$E$6,IF(X454=Controles!$D$7,Controles!$E$7," ")))</f>
        <v xml:space="preserve"> </v>
      </c>
      <c r="Z454" s="166"/>
      <c r="AA454" s="65" t="str">
        <f>IF(Z454=Controles!$D$8,Controles!$E$8,IF(Z454=Controles!$D$9,Controles!$E$9," "))</f>
        <v xml:space="preserve"> </v>
      </c>
      <c r="AB454" s="65" t="str">
        <f t="shared" si="218"/>
        <v/>
      </c>
      <c r="AC454" s="166"/>
      <c r="AD454" s="166"/>
      <c r="AE454" s="166"/>
      <c r="AF454" s="97" t="str">
        <f>+IF(X454=Controles!$D$5,Controles!$N$5,IF(X454=Controles!$D$6,Controles!$N$6,IF(X454=Controles!$D$7,Controles!$N$7," ")))</f>
        <v xml:space="preserve"> </v>
      </c>
      <c r="AG454" s="138" t="str">
        <f>IFERROR(IF(AND(AF453=Controles!$N$5,AF454=Controles!$N$5),(AG453-(+AG453*AB454)),IF(AND(AF453=Controles!$N$7,AF454=Controles!$N$5),(AG452-(+AG452*AB454)),IF(AF454=Controles!$N$7,AG453,""))),"")</f>
        <v/>
      </c>
      <c r="AH454" s="138" t="str">
        <f>IFERROR(IF(AND(AF453=Controles!$N$7,AF454=Controles!$N$7),(AH453-(+AH453*AB454)),IF(AND(AF453=Controles!$N$5,AF454=Controles!$N$7),(AH452-(+AH452*AB454)),IF(AF454=Controles!$N$5,AH453,""))),"")</f>
        <v/>
      </c>
      <c r="AI454" s="178" t="str">
        <f t="shared" si="251"/>
        <v/>
      </c>
      <c r="AJ454" s="178" t="str">
        <f t="shared" si="252"/>
        <v/>
      </c>
      <c r="AK454" s="179" t="str">
        <f t="shared" si="253"/>
        <v xml:space="preserve"> </v>
      </c>
      <c r="AL454" s="180" t="str">
        <f>IFERROR(VLOOKUP(AK454,'Matriz Calificación'!$C$54:$F$78,2,FALSE),"")</f>
        <v/>
      </c>
      <c r="AM454" s="181" t="str">
        <f>IFERROR(VLOOKUP(AL454,'Matriz Calificación'!$D$54:$I$78,4,FALSE)," ")</f>
        <v xml:space="preserve"> </v>
      </c>
      <c r="AN454" s="289"/>
      <c r="AO454" s="289"/>
      <c r="AP454" s="292"/>
      <c r="AQ454" s="329"/>
      <c r="AR454" s="66"/>
      <c r="AS454" s="167"/>
      <c r="AT454" s="167"/>
      <c r="AU454" s="167"/>
      <c r="AV454" s="66"/>
      <c r="AW454" s="167"/>
      <c r="AX454" s="169"/>
      <c r="AY454" s="169"/>
      <c r="AZ454" s="259"/>
      <c r="BA454" s="250"/>
      <c r="BB454" s="169"/>
      <c r="BC454" s="250"/>
    </row>
    <row r="455" spans="2:55" s="170" customFormat="1" ht="21" hidden="1" customHeight="1" x14ac:dyDescent="0.25">
      <c r="B455" s="264"/>
      <c r="C455" s="267"/>
      <c r="D455" s="258"/>
      <c r="E455" s="259"/>
      <c r="F455" s="255"/>
      <c r="G455" s="258"/>
      <c r="H455" s="250"/>
      <c r="I455" s="252"/>
      <c r="J455" s="254"/>
      <c r="K455" s="182"/>
      <c r="L455" s="261"/>
      <c r="M455" s="262"/>
      <c r="N455" s="261"/>
      <c r="O455" s="256"/>
      <c r="P455" s="292"/>
      <c r="Q455" s="261"/>
      <c r="R455" s="330"/>
      <c r="S455" s="330"/>
      <c r="T455" s="330"/>
      <c r="U455" s="328"/>
      <c r="V455" s="292"/>
      <c r="W455" s="149"/>
      <c r="X455" s="166"/>
      <c r="Y455" s="175" t="str">
        <f>IF(X455=Controles!$D$5,Controles!$E$5,IF(X455=Controles!$D$6,Controles!$E$6,IF(X455=Controles!$D$7,Controles!$E$7," ")))</f>
        <v xml:space="preserve"> </v>
      </c>
      <c r="Z455" s="166"/>
      <c r="AA455" s="65" t="str">
        <f>IF(Z455=Controles!$D$8,Controles!$E$8,IF(Z455=Controles!$D$9,Controles!$E$9," "))</f>
        <v xml:space="preserve"> </v>
      </c>
      <c r="AB455" s="65" t="str">
        <f t="shared" si="218"/>
        <v/>
      </c>
      <c r="AC455" s="166"/>
      <c r="AD455" s="166"/>
      <c r="AE455" s="166"/>
      <c r="AF455" s="97" t="str">
        <f>+IF(X455=Controles!$D$5,Controles!$N$5,IF(X455=Controles!$D$6,Controles!$N$6,IF(X455=Controles!$D$7,Controles!$N$7," ")))</f>
        <v xml:space="preserve"> </v>
      </c>
      <c r="AG455" s="138" t="str">
        <f>IFERROR(IF(AND(AF454=Controles!$N$5,AF455=Controles!$N$5),(AG454-(+AG454*AB455)),IF(AND(AF454=Controles!$N$7,AF455=Controles!$N$5),(AG453-(+AG453*AB455)),IF(AF455=Controles!$N$7,AG454,""))),"")</f>
        <v/>
      </c>
      <c r="AH455" s="138" t="str">
        <f>IFERROR(IF(AND(AF454=Controles!$N$7,AF455=Controles!$N$7),(AH454-(+AH454*AB455)),IF(AND(AF454=Controles!$N$5,AF455=Controles!$N$7),(AH453-(+AH453*AB455)),IF(AF455=Controles!$N$5,AH454,""))),"")</f>
        <v/>
      </c>
      <c r="AI455" s="178" t="str">
        <f t="shared" si="251"/>
        <v/>
      </c>
      <c r="AJ455" s="178" t="str">
        <f t="shared" si="252"/>
        <v/>
      </c>
      <c r="AK455" s="179" t="str">
        <f t="shared" si="253"/>
        <v xml:space="preserve"> </v>
      </c>
      <c r="AL455" s="180" t="str">
        <f>IFERROR(VLOOKUP(AK455,'Matriz Calificación'!$C$54:$F$78,2,FALSE),"")</f>
        <v/>
      </c>
      <c r="AM455" s="181" t="str">
        <f>IFERROR(VLOOKUP(AL455,'Matriz Calificación'!$D$54:$I$78,4,FALSE)," ")</f>
        <v xml:space="preserve"> </v>
      </c>
      <c r="AN455" s="289"/>
      <c r="AO455" s="289"/>
      <c r="AP455" s="292"/>
      <c r="AQ455" s="329"/>
      <c r="AR455" s="66"/>
      <c r="AS455" s="167"/>
      <c r="AT455" s="167"/>
      <c r="AU455" s="167"/>
      <c r="AV455" s="66"/>
      <c r="AW455" s="167"/>
      <c r="AX455" s="169"/>
      <c r="AY455" s="169"/>
      <c r="AZ455" s="259"/>
      <c r="BA455" s="250"/>
      <c r="BB455" s="169"/>
      <c r="BC455" s="250"/>
    </row>
    <row r="456" spans="2:55" s="170" customFormat="1" ht="21" hidden="1" customHeight="1" x14ac:dyDescent="0.25">
      <c r="B456" s="264"/>
      <c r="C456" s="267"/>
      <c r="D456" s="258"/>
      <c r="E456" s="259"/>
      <c r="F456" s="255"/>
      <c r="G456" s="258"/>
      <c r="H456" s="250"/>
      <c r="I456" s="252"/>
      <c r="J456" s="254"/>
      <c r="K456" s="182"/>
      <c r="L456" s="261"/>
      <c r="M456" s="262"/>
      <c r="N456" s="261"/>
      <c r="O456" s="256"/>
      <c r="P456" s="292"/>
      <c r="Q456" s="261"/>
      <c r="R456" s="330"/>
      <c r="S456" s="330"/>
      <c r="T456" s="330"/>
      <c r="U456" s="328"/>
      <c r="V456" s="292"/>
      <c r="W456" s="149"/>
      <c r="X456" s="166"/>
      <c r="Y456" s="175" t="str">
        <f>IF(X456=Controles!$D$5,Controles!$E$5,IF(X456=Controles!$D$6,Controles!$E$6,IF(X456=Controles!$D$7,Controles!$E$7," ")))</f>
        <v xml:space="preserve"> </v>
      </c>
      <c r="Z456" s="166"/>
      <c r="AA456" s="65" t="str">
        <f>IF(Z456=Controles!$D$8,Controles!$E$8,IF(Z456=Controles!$D$9,Controles!$E$9," "))</f>
        <v xml:space="preserve"> </v>
      </c>
      <c r="AB456" s="65" t="str">
        <f t="shared" si="218"/>
        <v/>
      </c>
      <c r="AC456" s="166"/>
      <c r="AD456" s="166"/>
      <c r="AE456" s="166"/>
      <c r="AF456" s="97" t="str">
        <f>+IF(X456=Controles!$D$5,Controles!$N$5,IF(X456=Controles!$D$6,Controles!$N$6,IF(X456=Controles!$D$7,Controles!$N$7," ")))</f>
        <v xml:space="preserve"> </v>
      </c>
      <c r="AG456" s="138" t="str">
        <f>IFERROR(IF(AND(AF455=Controles!$N$5,AF456=Controles!$N$5),(AG455-(+AG455*AB456)),IF(AND(AF455=Controles!$N$7,AF456=Controles!$N$5),(AG454-(+AG454*AB456)),IF(AF456=Controles!$N$7,AG455,""))),"")</f>
        <v/>
      </c>
      <c r="AH456" s="138" t="str">
        <f>IFERROR(IF(AND(AF455=Controles!$N$7,AF456=Controles!$N$7),(AH455-(+AH455*AB456)),IF(AND(AF455=Controles!$N$5,AF456=Controles!$N$7),(AH454-(+AH454*AB456)),IF(AF456=Controles!$N$5,AH455,""))),"")</f>
        <v/>
      </c>
      <c r="AI456" s="178" t="str">
        <f t="shared" si="251"/>
        <v/>
      </c>
      <c r="AJ456" s="178" t="str">
        <f t="shared" si="252"/>
        <v/>
      </c>
      <c r="AK456" s="179" t="str">
        <f t="shared" si="253"/>
        <v xml:space="preserve"> </v>
      </c>
      <c r="AL456" s="180" t="str">
        <f>IFERROR(VLOOKUP(AK456,'Matriz Calificación'!$C$54:$F$78,2,FALSE),"")</f>
        <v/>
      </c>
      <c r="AM456" s="181" t="str">
        <f>IFERROR(VLOOKUP(AL456,'Matriz Calificación'!$D$54:$I$78,4,FALSE)," ")</f>
        <v xml:space="preserve"> </v>
      </c>
      <c r="AN456" s="289"/>
      <c r="AO456" s="289"/>
      <c r="AP456" s="292"/>
      <c r="AQ456" s="329"/>
      <c r="AR456" s="66"/>
      <c r="AS456" s="167"/>
      <c r="AT456" s="167"/>
      <c r="AU456" s="167"/>
      <c r="AV456" s="66"/>
      <c r="AW456" s="167"/>
      <c r="AX456" s="169"/>
      <c r="AY456" s="169"/>
      <c r="AZ456" s="259"/>
      <c r="BA456" s="250"/>
      <c r="BB456" s="169"/>
      <c r="BC456" s="250"/>
    </row>
    <row r="457" spans="2:55" s="170" customFormat="1" ht="21" hidden="1" customHeight="1" x14ac:dyDescent="0.25">
      <c r="B457" s="264"/>
      <c r="C457" s="267"/>
      <c r="D457" s="258"/>
      <c r="E457" s="259"/>
      <c r="F457" s="255"/>
      <c r="G457" s="258"/>
      <c r="H457" s="250"/>
      <c r="I457" s="252"/>
      <c r="J457" s="254"/>
      <c r="K457" s="182"/>
      <c r="L457" s="261"/>
      <c r="M457" s="262"/>
      <c r="N457" s="261"/>
      <c r="O457" s="256"/>
      <c r="P457" s="292"/>
      <c r="Q457" s="261"/>
      <c r="R457" s="330"/>
      <c r="S457" s="330"/>
      <c r="T457" s="330"/>
      <c r="U457" s="328"/>
      <c r="V457" s="292"/>
      <c r="W457" s="149"/>
      <c r="X457" s="166"/>
      <c r="Y457" s="175" t="str">
        <f>IF(X457=Controles!$D$5,Controles!$E$5,IF(X457=Controles!$D$6,Controles!$E$6,IF(X457=Controles!$D$7,Controles!$E$7," ")))</f>
        <v xml:space="preserve"> </v>
      </c>
      <c r="Z457" s="166"/>
      <c r="AA457" s="65" t="str">
        <f>IF(Z457=Controles!$D$8,Controles!$E$8,IF(Z457=Controles!$D$9,Controles!$E$9," "))</f>
        <v xml:space="preserve"> </v>
      </c>
      <c r="AB457" s="65" t="str">
        <f t="shared" si="218"/>
        <v/>
      </c>
      <c r="AC457" s="166"/>
      <c r="AD457" s="166"/>
      <c r="AE457" s="166"/>
      <c r="AF457" s="97" t="str">
        <f>+IF(X457=Controles!$D$5,Controles!$N$5,IF(X457=Controles!$D$6,Controles!$N$6,IF(X457=Controles!$D$7,Controles!$N$7," ")))</f>
        <v xml:space="preserve"> </v>
      </c>
      <c r="AG457" s="138" t="str">
        <f>IFERROR(IF(AND(AF456=Controles!$N$5,AF457=Controles!$N$5),(AG456-(+AG456*AB457)),IF(AND(AF456=Controles!$N$7,AF457=Controles!$N$5),(AG455-(+AG455*AB457)),IF(AF457=Controles!$N$7,AG456,""))),"")</f>
        <v/>
      </c>
      <c r="AH457" s="138" t="str">
        <f>IFERROR(IF(AND(AF456=Controles!$N$7,AF457=Controles!$N$7),(AH456-(+AH456*AB457)),IF(AND(AF456=Controles!$N$5,AF457=Controles!$N$7),(AH455-(+AH455*AB457)),IF(AF457=Controles!$N$5,AH456,""))),"")</f>
        <v/>
      </c>
      <c r="AI457" s="178" t="str">
        <f t="shared" si="251"/>
        <v/>
      </c>
      <c r="AJ457" s="178" t="str">
        <f t="shared" si="252"/>
        <v/>
      </c>
      <c r="AK457" s="179" t="str">
        <f t="shared" si="253"/>
        <v xml:space="preserve"> </v>
      </c>
      <c r="AL457" s="180" t="str">
        <f>IFERROR(VLOOKUP(AK457,'Matriz Calificación'!$C$54:$F$78,2,FALSE),"")</f>
        <v/>
      </c>
      <c r="AM457" s="181" t="str">
        <f>IFERROR(VLOOKUP(AL457,'Matriz Calificación'!$D$54:$I$78,4,FALSE)," ")</f>
        <v xml:space="preserve"> </v>
      </c>
      <c r="AN457" s="289"/>
      <c r="AO457" s="289"/>
      <c r="AP457" s="292"/>
      <c r="AQ457" s="329"/>
      <c r="AR457" s="66"/>
      <c r="AS457" s="167"/>
      <c r="AT457" s="167"/>
      <c r="AU457" s="167"/>
      <c r="AV457" s="66"/>
      <c r="AW457" s="167"/>
      <c r="AX457" s="169"/>
      <c r="AY457" s="169"/>
      <c r="AZ457" s="259"/>
      <c r="BA457" s="250"/>
      <c r="BB457" s="169"/>
      <c r="BC457" s="250"/>
    </row>
    <row r="458" spans="2:55" s="170" customFormat="1" ht="21" hidden="1" customHeight="1" x14ac:dyDescent="0.25">
      <c r="B458" s="264"/>
      <c r="C458" s="267"/>
      <c r="D458" s="258"/>
      <c r="E458" s="259"/>
      <c r="F458" s="255"/>
      <c r="G458" s="258"/>
      <c r="H458" s="250"/>
      <c r="I458" s="252"/>
      <c r="J458" s="254"/>
      <c r="K458" s="182"/>
      <c r="L458" s="261"/>
      <c r="M458" s="262"/>
      <c r="N458" s="261"/>
      <c r="O458" s="256"/>
      <c r="P458" s="292"/>
      <c r="Q458" s="261"/>
      <c r="R458" s="330"/>
      <c r="S458" s="330"/>
      <c r="T458" s="330"/>
      <c r="U458" s="328"/>
      <c r="V458" s="292"/>
      <c r="W458" s="149"/>
      <c r="X458" s="166"/>
      <c r="Y458" s="175" t="str">
        <f>IF(X458=Controles!$D$5,Controles!$E$5,IF(X458=Controles!$D$6,Controles!$E$6,IF(X458=Controles!$D$7,Controles!$E$7," ")))</f>
        <v xml:space="preserve"> </v>
      </c>
      <c r="Z458" s="166"/>
      <c r="AA458" s="65" t="str">
        <f>IF(Z458=Controles!$D$8,Controles!$E$8,IF(Z458=Controles!$D$9,Controles!$E$9," "))</f>
        <v xml:space="preserve"> </v>
      </c>
      <c r="AB458" s="65" t="str">
        <f t="shared" si="218"/>
        <v/>
      </c>
      <c r="AC458" s="166"/>
      <c r="AD458" s="166"/>
      <c r="AE458" s="166"/>
      <c r="AF458" s="97" t="str">
        <f>+IF(X458=Controles!$D$5,Controles!$N$5,IF(X458=Controles!$D$6,Controles!$N$6,IF(X458=Controles!$D$7,Controles!$N$7," ")))</f>
        <v xml:space="preserve"> </v>
      </c>
      <c r="AG458" s="138" t="str">
        <f>IFERROR(IF(AND(AF457=Controles!$N$5,AF458=Controles!$N$5),(AG457-(+AG457*AB458)),IF(AND(AF457=Controles!$N$7,AF458=Controles!$N$5),(AG456-(+AG456*AB458)),IF(AF458=Controles!$N$7,AG457,""))),"")</f>
        <v/>
      </c>
      <c r="AH458" s="138" t="str">
        <f>IFERROR(IF(AND(AF457=Controles!$N$7,AF458=Controles!$N$7),(AH457-(+AH457*AB458)),IF(AND(AF457=Controles!$N$5,AF458=Controles!$N$7),(AH456-(+AH456*AB458)),IF(AF458=Controles!$N$5,AH457,""))),"")</f>
        <v/>
      </c>
      <c r="AI458" s="178" t="str">
        <f t="shared" si="251"/>
        <v/>
      </c>
      <c r="AJ458" s="178" t="str">
        <f t="shared" si="252"/>
        <v/>
      </c>
      <c r="AK458" s="179" t="str">
        <f t="shared" si="253"/>
        <v xml:space="preserve"> </v>
      </c>
      <c r="AL458" s="180" t="str">
        <f>IFERROR(VLOOKUP(AK458,'Matriz Calificación'!$C$54:$F$78,2,FALSE),"")</f>
        <v/>
      </c>
      <c r="AM458" s="181" t="str">
        <f>IFERROR(VLOOKUP(AL458,'Matriz Calificación'!$D$54:$I$78,4,FALSE)," ")</f>
        <v xml:space="preserve"> </v>
      </c>
      <c r="AN458" s="289"/>
      <c r="AO458" s="289"/>
      <c r="AP458" s="292"/>
      <c r="AQ458" s="329"/>
      <c r="AR458" s="66"/>
      <c r="AS458" s="165"/>
      <c r="AT458" s="168"/>
      <c r="AU458" s="168"/>
      <c r="AV458" s="66"/>
      <c r="AW458" s="167"/>
      <c r="AX458" s="169"/>
      <c r="AY458" s="169"/>
      <c r="AZ458" s="259"/>
      <c r="BA458" s="250"/>
      <c r="BB458" s="169"/>
      <c r="BC458" s="250"/>
    </row>
    <row r="459" spans="2:55" s="170" customFormat="1" ht="21" hidden="1" customHeight="1" x14ac:dyDescent="0.25">
      <c r="B459" s="264"/>
      <c r="C459" s="267"/>
      <c r="D459" s="258"/>
      <c r="E459" s="259"/>
      <c r="F459" s="255"/>
      <c r="G459" s="258"/>
      <c r="H459" s="250"/>
      <c r="I459" s="252"/>
      <c r="J459" s="254"/>
      <c r="K459" s="182"/>
      <c r="L459" s="261"/>
      <c r="M459" s="262"/>
      <c r="N459" s="261"/>
      <c r="O459" s="256"/>
      <c r="P459" s="292"/>
      <c r="Q459" s="261"/>
      <c r="R459" s="330"/>
      <c r="S459" s="330"/>
      <c r="T459" s="330"/>
      <c r="U459" s="328"/>
      <c r="V459" s="292"/>
      <c r="W459" s="149"/>
      <c r="X459" s="166"/>
      <c r="Y459" s="175" t="str">
        <f>IF(X459=Controles!$D$5,Controles!$E$5,IF(X459=Controles!$D$6,Controles!$E$6,IF(X459=Controles!$D$7,Controles!$E$7," ")))</f>
        <v xml:space="preserve"> </v>
      </c>
      <c r="Z459" s="166"/>
      <c r="AA459" s="65" t="str">
        <f>IF(Z459=Controles!$D$8,Controles!$E$8,IF(Z459=Controles!$D$9,Controles!$E$9," "))</f>
        <v xml:space="preserve"> </v>
      </c>
      <c r="AB459" s="65" t="str">
        <f t="shared" si="218"/>
        <v/>
      </c>
      <c r="AC459" s="166"/>
      <c r="AD459" s="166"/>
      <c r="AE459" s="166"/>
      <c r="AF459" s="97" t="str">
        <f>+IF(X459=Controles!$D$5,Controles!$N$5,IF(X459=Controles!$D$6,Controles!$N$6,IF(X459=Controles!$D$7,Controles!$N$7," ")))</f>
        <v xml:space="preserve"> </v>
      </c>
      <c r="AG459" s="138" t="str">
        <f>IFERROR(IF(AND(AF458=Controles!$N$5,AF459=Controles!$N$5),(AG458-(+AG458*AB459)),IF(AND(AF458=Controles!$N$7,AF459=Controles!$N$5),(AG457-(+AG457*AB459)),IF(AF459=Controles!$N$7,AG458,""))),"")</f>
        <v/>
      </c>
      <c r="AH459" s="138" t="str">
        <f>IFERROR(IF(AND(AF458=Controles!$N$7,AF459=Controles!$N$7),(AH458-(+AH458*AB459)),IF(AND(AF458=Controles!$N$5,AF459=Controles!$N$7),(AH457-(+AH457*AB459)),IF(AF459=Controles!$N$5,AH458,""))),"")</f>
        <v/>
      </c>
      <c r="AI459" s="178" t="str">
        <f t="shared" si="251"/>
        <v/>
      </c>
      <c r="AJ459" s="178" t="str">
        <f t="shared" si="252"/>
        <v/>
      </c>
      <c r="AK459" s="179" t="str">
        <f t="shared" si="253"/>
        <v xml:space="preserve"> </v>
      </c>
      <c r="AL459" s="180" t="str">
        <f>IFERROR(VLOOKUP(AK459,'Matriz Calificación'!$C$54:$F$78,2,FALSE),"")</f>
        <v/>
      </c>
      <c r="AM459" s="181" t="str">
        <f>IFERROR(VLOOKUP(AL459,'Matriz Calificación'!$D$54:$I$78,4,FALSE)," ")</f>
        <v xml:space="preserve"> </v>
      </c>
      <c r="AN459" s="289"/>
      <c r="AO459" s="289"/>
      <c r="AP459" s="292"/>
      <c r="AQ459" s="329"/>
      <c r="AR459" s="66"/>
      <c r="AS459" s="165"/>
      <c r="AT459" s="168"/>
      <c r="AU459" s="168"/>
      <c r="AV459" s="66"/>
      <c r="AW459" s="167"/>
      <c r="AX459" s="169"/>
      <c r="AY459" s="169"/>
      <c r="AZ459" s="259"/>
      <c r="BA459" s="250"/>
      <c r="BB459" s="169"/>
      <c r="BC459" s="250"/>
    </row>
    <row r="460" spans="2:55" s="170" customFormat="1" ht="21" hidden="1" customHeight="1" x14ac:dyDescent="0.25">
      <c r="B460" s="265"/>
      <c r="C460" s="268"/>
      <c r="D460" s="258"/>
      <c r="E460" s="259"/>
      <c r="F460" s="255"/>
      <c r="G460" s="258"/>
      <c r="H460" s="250"/>
      <c r="I460" s="253"/>
      <c r="J460" s="254"/>
      <c r="K460" s="182"/>
      <c r="L460" s="261"/>
      <c r="M460" s="262"/>
      <c r="N460" s="261"/>
      <c r="O460" s="257"/>
      <c r="P460" s="292"/>
      <c r="Q460" s="261"/>
      <c r="R460" s="330"/>
      <c r="S460" s="330"/>
      <c r="T460" s="330"/>
      <c r="U460" s="328"/>
      <c r="V460" s="292"/>
      <c r="W460" s="149"/>
      <c r="X460" s="166"/>
      <c r="Y460" s="175" t="str">
        <f>IF(X460=Controles!$D$5,Controles!$E$5,IF(X460=Controles!$D$6,Controles!$E$6,IF(X460=Controles!$D$7,Controles!$E$7," ")))</f>
        <v xml:space="preserve"> </v>
      </c>
      <c r="Z460" s="166"/>
      <c r="AA460" s="65" t="str">
        <f>IF(Z460=Controles!$D$8,Controles!$E$8,IF(Z460=Controles!$D$9,Controles!$E$9," "))</f>
        <v xml:space="preserve"> </v>
      </c>
      <c r="AB460" s="65" t="str">
        <f t="shared" ref="AB460:AB523" si="254">+IFERROR(Y460+AA460,"")</f>
        <v/>
      </c>
      <c r="AC460" s="166"/>
      <c r="AD460" s="166"/>
      <c r="AE460" s="166"/>
      <c r="AF460" s="97" t="str">
        <f>+IF(X460=Controles!$D$5,Controles!$N$5,IF(X460=Controles!$D$6,Controles!$N$6,IF(X460=Controles!$D$7,Controles!$N$7," ")))</f>
        <v xml:space="preserve"> </v>
      </c>
      <c r="AG460" s="138" t="str">
        <f>IFERROR(IF(AND(AF459=Controles!$N$5,AF460=Controles!$N$5),(AG459-(+AG459*AB460)),IF(AND(AF459=Controles!$N$7,AF460=Controles!$N$5),(AG458-(+AG458*AB460)),IF(AF460=Controles!$N$7,AG459,""))),"")</f>
        <v/>
      </c>
      <c r="AH460" s="138" t="str">
        <f>IFERROR(IF(AND(AF459=Controles!$N$7,AF460=Controles!$N$7),(AH459-(+AH459*AB460)),IF(AND(AF459=Controles!$N$5,AF460=Controles!$N$7),(AH458-(+AH458*AB460)),IF(AF460=Controles!$N$5,AH459,""))),"")</f>
        <v/>
      </c>
      <c r="AI460" s="178" t="str">
        <f t="shared" si="251"/>
        <v/>
      </c>
      <c r="AJ460" s="178" t="str">
        <f t="shared" si="252"/>
        <v/>
      </c>
      <c r="AK460" s="179" t="str">
        <f t="shared" si="253"/>
        <v xml:space="preserve"> </v>
      </c>
      <c r="AL460" s="180" t="str">
        <f>IFERROR(VLOOKUP(AK460,'Matriz Calificación'!$C$54:$F$78,2,FALSE),"")</f>
        <v/>
      </c>
      <c r="AM460" s="181" t="str">
        <f>IFERROR(VLOOKUP(AL460,'Matriz Calificación'!$D$54:$I$78,4,FALSE)," ")</f>
        <v xml:space="preserve"> </v>
      </c>
      <c r="AN460" s="290"/>
      <c r="AO460" s="290"/>
      <c r="AP460" s="292"/>
      <c r="AQ460" s="329"/>
      <c r="AR460" s="66"/>
      <c r="AS460" s="165"/>
      <c r="AT460" s="67"/>
      <c r="AU460" s="67"/>
      <c r="AV460" s="66"/>
      <c r="AW460" s="167"/>
      <c r="AX460" s="169"/>
      <c r="AY460" s="169"/>
      <c r="AZ460" s="259"/>
      <c r="BA460" s="250"/>
      <c r="BB460" s="169"/>
      <c r="BC460" s="250"/>
    </row>
    <row r="461" spans="2:55" s="170" customFormat="1" ht="21" hidden="1" customHeight="1" x14ac:dyDescent="0.25">
      <c r="B461" s="263"/>
      <c r="C461" s="266" t="str">
        <f>+IFERROR(VLOOKUP(B461,INF!$A$2:$B$90,2,FALSE)," ")</f>
        <v xml:space="preserve"> </v>
      </c>
      <c r="D461" s="258"/>
      <c r="E461" s="259"/>
      <c r="F461" s="260"/>
      <c r="G461" s="258"/>
      <c r="H461" s="250"/>
      <c r="I461" s="251"/>
      <c r="J461" s="254" t="str">
        <f t="shared" ref="J461" si="255">IF(G461&lt;&gt;"",CONCATENATE("Posibilidad de ",G461," por"," ",H461," debido a"," ",I461),"")</f>
        <v/>
      </c>
      <c r="K461" s="182"/>
      <c r="L461" s="261"/>
      <c r="M461" s="262"/>
      <c r="N461" s="261"/>
      <c r="O461" s="256"/>
      <c r="P461" s="292" t="str">
        <f>IF(O461="","",IF(O461&lt;=2,Probabilidad!$B$8,IF(O461&lt;=11.999,Probabilidad!$B$7,IF(O461&lt;=48,Probabilidad!$B$6,IF(O461&lt;=239.999,Probabilidad!$B$5,IF(O461&gt;=240,Probabilidad!$B$4,""))))))</f>
        <v/>
      </c>
      <c r="Q461" s="261"/>
      <c r="R461" s="330" t="str">
        <f>IFERROR(VLOOKUP(P461,Probabilidad!$B$4:$C$8,2,FALSE),"")</f>
        <v/>
      </c>
      <c r="S461" s="330" t="str">
        <f>IFERROR(VLOOKUP(Q461,Impacto!$B$4:$C$16,2,FALSE),"")</f>
        <v/>
      </c>
      <c r="T461" s="330" t="str">
        <f t="shared" ref="T461" si="256">IFERROR(VALUE((R461&amp;""&amp;S461))," ")</f>
        <v xml:space="preserve"> </v>
      </c>
      <c r="U461" s="328" t="str">
        <f>IFERROR(VLOOKUP(T461,'Matriz Calificación'!$C$54:$D$78,2,FALSE)," ")</f>
        <v xml:space="preserve"> </v>
      </c>
      <c r="V461" s="292" t="str">
        <f>IFERROR(VLOOKUP(T461,'Matriz Calificación'!$C$54:$F$78,3,FALSE)," ")</f>
        <v xml:space="preserve"> </v>
      </c>
      <c r="W461" s="149"/>
      <c r="X461" s="166"/>
      <c r="Y461" s="175" t="str">
        <f>IF(X461=Controles!$D$5,Controles!$E$5,IF(X461=Controles!$D$6,Controles!$E$6,IF(X461=Controles!$D$7,Controles!$E$7," ")))</f>
        <v xml:space="preserve"> </v>
      </c>
      <c r="Z461" s="166"/>
      <c r="AA461" s="65" t="str">
        <f>IF(Z461=Controles!$D$8,Controles!$E$8,IF(Z461=Controles!$D$9,Controles!$E$9," "))</f>
        <v xml:space="preserve"> </v>
      </c>
      <c r="AB461" s="65" t="str">
        <f t="shared" si="254"/>
        <v/>
      </c>
      <c r="AC461" s="166"/>
      <c r="AD461" s="166"/>
      <c r="AE461" s="166"/>
      <c r="AF461" s="97" t="str">
        <f>+IF(X461=Controles!$D$5,Controles!$N$5,IF(X461=Controles!$D$6,Controles!$N$6,IF(X461=Controles!$D$7,Controles!$N$7," ")))</f>
        <v xml:space="preserve"> </v>
      </c>
      <c r="AG461" s="138" t="str">
        <f>IFERROR(IF(AF461=Controles!$N$5,(($R$461-($R$461*AB461))),IF(AF461=Controles!$N$7,$R$461,""))," ")</f>
        <v/>
      </c>
      <c r="AH461" s="138" t="str">
        <f>IFERROR(IF(AF461=Controles!$N$7,(($S$461-($S$461*AB461))),IF(AF461=Controles!$N$5,$S$461,""))," ")</f>
        <v/>
      </c>
      <c r="AI461" s="178" t="str">
        <f>IFERROR(IF(AG461="","",IF(AG461&lt;=20,"20",IF(AG461&lt;=40,"40",IF(AG461&lt;=60,"60",IF(AG461&lt;=80,"80","100"))))),"")</f>
        <v/>
      </c>
      <c r="AJ461" s="178" t="str">
        <f>IFERROR(IF(AH461="","",IF(AH461&lt;=20,"20",IF(AH461&lt;=40,"40",IF(AH461&lt;=60,"60",IF(AH461&lt;=80,"80","100"))))),"")</f>
        <v/>
      </c>
      <c r="AK461" s="179" t="str">
        <f>IFERROR(VALUE((AI461&amp;""&amp;AJ461))," ")</f>
        <v xml:space="preserve"> </v>
      </c>
      <c r="AL461" s="180" t="str">
        <f>IFERROR(VLOOKUP(AK461,'Matriz Calificación'!$C$54:$F$78,2,FALSE),"")</f>
        <v/>
      </c>
      <c r="AM461" s="181" t="str">
        <f>IFERROR(VLOOKUP(AL461,'Matriz Calificación'!$D$54:$I$78,4,FALSE)," ")</f>
        <v xml:space="preserve"> </v>
      </c>
      <c r="AN461" s="288" t="e" cm="1" vm="1">
        <f t="array" aca="1" ref="AN461" ca="1">INDEX(AK461:AK469,COUNT(AK461:AK469))</f>
        <v>#VALUE!</v>
      </c>
      <c r="AO461" s="288" t="str">
        <f ca="1">IFERROR(VLOOKUP(AN461,'Matriz Calificación'!$C$54:$F$78,2,FALSE),"")</f>
        <v/>
      </c>
      <c r="AP461" s="292" t="str">
        <f ca="1">IFERROR(VLOOKUP(AO461,'Matriz Calificación'!$D$54:$I$78,4,FALSE)," ")</f>
        <v xml:space="preserve"> </v>
      </c>
      <c r="AQ461" s="329" t="str">
        <f ca="1">IFERROR(VLOOKUP(AO461,'Matriz Calificación'!$D$54:$I$78,5,FALSE)," ")</f>
        <v xml:space="preserve"> </v>
      </c>
      <c r="AR461" s="66"/>
      <c r="AS461" s="167"/>
      <c r="AT461" s="167"/>
      <c r="AU461" s="167"/>
      <c r="AV461" s="66"/>
      <c r="AW461" s="167"/>
      <c r="AX461" s="169"/>
      <c r="AY461" s="169"/>
      <c r="AZ461" s="259"/>
      <c r="BA461" s="250"/>
      <c r="BB461" s="169"/>
      <c r="BC461" s="250"/>
    </row>
    <row r="462" spans="2:55" s="170" customFormat="1" ht="21" hidden="1" customHeight="1" x14ac:dyDescent="0.25">
      <c r="B462" s="264"/>
      <c r="C462" s="267"/>
      <c r="D462" s="258"/>
      <c r="E462" s="259"/>
      <c r="F462" s="255"/>
      <c r="G462" s="258"/>
      <c r="H462" s="250"/>
      <c r="I462" s="252"/>
      <c r="J462" s="254"/>
      <c r="K462" s="182"/>
      <c r="L462" s="261"/>
      <c r="M462" s="262"/>
      <c r="N462" s="261"/>
      <c r="O462" s="256"/>
      <c r="P462" s="292"/>
      <c r="Q462" s="261"/>
      <c r="R462" s="330"/>
      <c r="S462" s="330"/>
      <c r="T462" s="330"/>
      <c r="U462" s="328"/>
      <c r="V462" s="292"/>
      <c r="W462" s="149"/>
      <c r="X462" s="166"/>
      <c r="Y462" s="175" t="str">
        <f>IF(X462=Controles!$D$5,Controles!$E$5,IF(X462=Controles!$D$6,Controles!$E$6,IF(X462=Controles!$D$7,Controles!$E$7," ")))</f>
        <v xml:space="preserve"> </v>
      </c>
      <c r="Z462" s="166"/>
      <c r="AA462" s="65" t="str">
        <f>IF(Z462=Controles!$D$8,Controles!$E$8,IF(Z462=Controles!$D$9,Controles!$E$9," "))</f>
        <v xml:space="preserve"> </v>
      </c>
      <c r="AB462" s="65" t="str">
        <f t="shared" si="254"/>
        <v/>
      </c>
      <c r="AC462" s="166"/>
      <c r="AD462" s="166"/>
      <c r="AE462" s="166"/>
      <c r="AF462" s="97" t="str">
        <f>+IF(X462=Controles!$D$5,Controles!$N$5,IF(X462=Controles!$D$6,Controles!$N$6,IF(X462=Controles!$D$7,Controles!$N$7," ")))</f>
        <v xml:space="preserve"> </v>
      </c>
      <c r="AG462" s="138" t="str">
        <f>IFERROR(IF(AND(AF461=Controles!$N$5,AF462=Controles!$N$5),(AG461-(+AG461*AB462)),IF(AF462=Controles!$N$5,(R461-(+R461*AB462)),IF(AF462=Controles!$N$7,AG461,""))),"")</f>
        <v/>
      </c>
      <c r="AH462" s="138" t="str">
        <f>IFERROR(IF(AND(AF461=Controles!$N$7,AF462=Controles!$N$7),(AH461-(+AH461*AB462)),IF(AF462=Controles!$N$7,($S$461-(+$S$461*AB462)),IF(AF462=Controles!$N$5,AH461,""))),"")</f>
        <v/>
      </c>
      <c r="AI462" s="178" t="str">
        <f t="shared" ref="AI462:AI469" si="257">IFERROR(IF(AG462="","",IF(AG462&lt;=20,"20",IF(AG462&lt;=40,"40",IF(AG462&lt;=60,"60",IF(AG462&lt;=80,"80","100"))))),"")</f>
        <v/>
      </c>
      <c r="AJ462" s="178" t="str">
        <f t="shared" ref="AJ462:AJ469" si="258">IFERROR(IF(AH462="","",IF(AH462&lt;=20,"20",IF(AH462&lt;=40,"40",IF(AH462&lt;=60,"60",IF(AH462&lt;=80,"80","100"))))),"")</f>
        <v/>
      </c>
      <c r="AK462" s="179" t="str">
        <f t="shared" ref="AK462:AK469" si="259">IFERROR(VALUE((AI462&amp;""&amp;AJ462))," ")</f>
        <v xml:space="preserve"> </v>
      </c>
      <c r="AL462" s="180" t="str">
        <f>IFERROR(VLOOKUP(AK462,'Matriz Calificación'!$C$54:$F$78,2,FALSE),"")</f>
        <v/>
      </c>
      <c r="AM462" s="181" t="str">
        <f>IFERROR(VLOOKUP(AL462,'Matriz Calificación'!$D$54:$I$78,4,FALSE)," ")</f>
        <v xml:space="preserve"> </v>
      </c>
      <c r="AN462" s="289"/>
      <c r="AO462" s="289"/>
      <c r="AP462" s="292"/>
      <c r="AQ462" s="329"/>
      <c r="AR462" s="66"/>
      <c r="AS462" s="167"/>
      <c r="AT462" s="167"/>
      <c r="AU462" s="167"/>
      <c r="AV462" s="66"/>
      <c r="AW462" s="167"/>
      <c r="AX462" s="169"/>
      <c r="AY462" s="169"/>
      <c r="AZ462" s="259"/>
      <c r="BA462" s="250"/>
      <c r="BB462" s="169"/>
      <c r="BC462" s="250"/>
    </row>
    <row r="463" spans="2:55" s="170" customFormat="1" ht="21" hidden="1" customHeight="1" x14ac:dyDescent="0.25">
      <c r="B463" s="264"/>
      <c r="C463" s="267"/>
      <c r="D463" s="258"/>
      <c r="E463" s="259"/>
      <c r="F463" s="255"/>
      <c r="G463" s="258"/>
      <c r="H463" s="250"/>
      <c r="I463" s="252"/>
      <c r="J463" s="254"/>
      <c r="K463" s="182"/>
      <c r="L463" s="261"/>
      <c r="M463" s="262"/>
      <c r="N463" s="261"/>
      <c r="O463" s="256"/>
      <c r="P463" s="292"/>
      <c r="Q463" s="261"/>
      <c r="R463" s="330"/>
      <c r="S463" s="330"/>
      <c r="T463" s="330"/>
      <c r="U463" s="328"/>
      <c r="V463" s="292"/>
      <c r="W463" s="149"/>
      <c r="X463" s="166"/>
      <c r="Y463" s="175" t="str">
        <f>IF(X463=Controles!$D$5,Controles!$E$5,IF(X463=Controles!$D$6,Controles!$E$6,IF(X463=Controles!$D$7,Controles!$E$7," ")))</f>
        <v xml:space="preserve"> </v>
      </c>
      <c r="Z463" s="166"/>
      <c r="AA463" s="65" t="str">
        <f>IF(Z463=Controles!$D$8,Controles!$E$8,IF(Z463=Controles!$D$9,Controles!$E$9," "))</f>
        <v xml:space="preserve"> </v>
      </c>
      <c r="AB463" s="65" t="str">
        <f t="shared" si="254"/>
        <v/>
      </c>
      <c r="AC463" s="166"/>
      <c r="AD463" s="166"/>
      <c r="AE463" s="166"/>
      <c r="AF463" s="97" t="str">
        <f>+IF(X463=Controles!$D$5,Controles!$N$5,IF(X463=Controles!$D$6,Controles!$N$6,IF(X463=Controles!$D$7,Controles!$N$7," ")))</f>
        <v xml:space="preserve"> </v>
      </c>
      <c r="AG463" s="138" t="str">
        <f>IFERROR(IF(AND(AF462=Controles!$N$5,AF463=Controles!$N$5),(AG462-(+AG462*AB463)),IF(AND(AF462=Controles!$N$7,AF463=Controles!$N$5),(AG461-(+AG461*AB463)),IF(AF463=Controles!$N$7,AG462,""))),"")</f>
        <v/>
      </c>
      <c r="AH463" s="138" t="str">
        <f>IFERROR(IF(AND(AF462=Controles!$N$7,AF463=Controles!$N$7),(AH462-(+AH462*AB463)),IF(AND(AF462=Controles!$N$5,AF463=Controles!$N$7),(AH461-(+AH461*AB463)),IF(AF463=Controles!$N$5,AH462,""))),"")</f>
        <v/>
      </c>
      <c r="AI463" s="178" t="str">
        <f t="shared" si="257"/>
        <v/>
      </c>
      <c r="AJ463" s="178" t="str">
        <f t="shared" si="258"/>
        <v/>
      </c>
      <c r="AK463" s="179" t="str">
        <f t="shared" si="259"/>
        <v xml:space="preserve"> </v>
      </c>
      <c r="AL463" s="180" t="str">
        <f>IFERROR(VLOOKUP(AK463,'Matriz Calificación'!$C$54:$F$78,2,FALSE),"")</f>
        <v/>
      </c>
      <c r="AM463" s="181" t="str">
        <f>IFERROR(VLOOKUP(AL463,'Matriz Calificación'!$D$54:$I$78,4,FALSE)," ")</f>
        <v xml:space="preserve"> </v>
      </c>
      <c r="AN463" s="289"/>
      <c r="AO463" s="289"/>
      <c r="AP463" s="292"/>
      <c r="AQ463" s="329"/>
      <c r="AR463" s="66"/>
      <c r="AS463" s="167"/>
      <c r="AT463" s="167"/>
      <c r="AU463" s="167"/>
      <c r="AV463" s="66"/>
      <c r="AW463" s="167"/>
      <c r="AX463" s="169"/>
      <c r="AY463" s="169"/>
      <c r="AZ463" s="259"/>
      <c r="BA463" s="250"/>
      <c r="BB463" s="169"/>
      <c r="BC463" s="250"/>
    </row>
    <row r="464" spans="2:55" s="170" customFormat="1" ht="21" hidden="1" customHeight="1" x14ac:dyDescent="0.25">
      <c r="B464" s="264"/>
      <c r="C464" s="267"/>
      <c r="D464" s="258"/>
      <c r="E464" s="259"/>
      <c r="F464" s="255"/>
      <c r="G464" s="258"/>
      <c r="H464" s="250"/>
      <c r="I464" s="252"/>
      <c r="J464" s="254"/>
      <c r="K464" s="182"/>
      <c r="L464" s="261"/>
      <c r="M464" s="262"/>
      <c r="N464" s="261"/>
      <c r="O464" s="256"/>
      <c r="P464" s="292"/>
      <c r="Q464" s="261"/>
      <c r="R464" s="330"/>
      <c r="S464" s="330"/>
      <c r="T464" s="330"/>
      <c r="U464" s="328"/>
      <c r="V464" s="292"/>
      <c r="W464" s="149"/>
      <c r="X464" s="166"/>
      <c r="Y464" s="175" t="str">
        <f>IF(X464=Controles!$D$5,Controles!$E$5,IF(X464=Controles!$D$6,Controles!$E$6,IF(X464=Controles!$D$7,Controles!$E$7," ")))</f>
        <v xml:space="preserve"> </v>
      </c>
      <c r="Z464" s="166"/>
      <c r="AA464" s="65" t="str">
        <f>IF(Z464=Controles!$D$8,Controles!$E$8,IF(Z464=Controles!$D$9,Controles!$E$9," "))</f>
        <v xml:space="preserve"> </v>
      </c>
      <c r="AB464" s="65" t="str">
        <f t="shared" si="254"/>
        <v/>
      </c>
      <c r="AC464" s="166"/>
      <c r="AD464" s="166"/>
      <c r="AE464" s="166"/>
      <c r="AF464" s="97" t="str">
        <f>+IF(X464=Controles!$D$5,Controles!$N$5,IF(X464=Controles!$D$6,Controles!$N$6,IF(X464=Controles!$D$7,Controles!$N$7," ")))</f>
        <v xml:space="preserve"> </v>
      </c>
      <c r="AG464" s="138" t="str">
        <f>IFERROR(IF(AND(AF463=Controles!$N$5,AF464=Controles!$N$5),(AG463-(+AG463*AB464)),IF(AND(AF463=Controles!$N$7,AF464=Controles!$N$5),(AG462-(+AG462*AB464)),IF(AF464=Controles!$N$7,AG463,""))),"")</f>
        <v/>
      </c>
      <c r="AH464" s="138" t="str">
        <f>IFERROR(IF(AND(AF463=Controles!$N$7,AF464=Controles!$N$7),(AH463-(+AH463*AB464)),IF(AND(AF463=Controles!$N$5,AF464=Controles!$N$7),(AH462-(+AH462*AB464)),IF(AF464=Controles!$N$5,AH463,""))),"")</f>
        <v/>
      </c>
      <c r="AI464" s="178" t="str">
        <f t="shared" si="257"/>
        <v/>
      </c>
      <c r="AJ464" s="178" t="str">
        <f t="shared" si="258"/>
        <v/>
      </c>
      <c r="AK464" s="179" t="str">
        <f t="shared" si="259"/>
        <v xml:space="preserve"> </v>
      </c>
      <c r="AL464" s="180" t="str">
        <f>IFERROR(VLOOKUP(AK464,'Matriz Calificación'!$C$54:$F$78,2,FALSE),"")</f>
        <v/>
      </c>
      <c r="AM464" s="181" t="str">
        <f>IFERROR(VLOOKUP(AL464,'Matriz Calificación'!$D$54:$I$78,4,FALSE)," ")</f>
        <v xml:space="preserve"> </v>
      </c>
      <c r="AN464" s="289"/>
      <c r="AO464" s="289"/>
      <c r="AP464" s="292"/>
      <c r="AQ464" s="329"/>
      <c r="AR464" s="66"/>
      <c r="AS464" s="167"/>
      <c r="AT464" s="167"/>
      <c r="AU464" s="167"/>
      <c r="AV464" s="66"/>
      <c r="AW464" s="167"/>
      <c r="AX464" s="169"/>
      <c r="AY464" s="169"/>
      <c r="AZ464" s="259"/>
      <c r="BA464" s="250"/>
      <c r="BB464" s="169"/>
      <c r="BC464" s="250"/>
    </row>
    <row r="465" spans="2:55" s="170" customFormat="1" ht="21" hidden="1" customHeight="1" x14ac:dyDescent="0.25">
      <c r="B465" s="264"/>
      <c r="C465" s="267"/>
      <c r="D465" s="258"/>
      <c r="E465" s="259"/>
      <c r="F465" s="255"/>
      <c r="G465" s="258"/>
      <c r="H465" s="250"/>
      <c r="I465" s="252"/>
      <c r="J465" s="254"/>
      <c r="K465" s="182"/>
      <c r="L465" s="261"/>
      <c r="M465" s="262"/>
      <c r="N465" s="261"/>
      <c r="O465" s="256"/>
      <c r="P465" s="292"/>
      <c r="Q465" s="261"/>
      <c r="R465" s="330"/>
      <c r="S465" s="330"/>
      <c r="T465" s="330"/>
      <c r="U465" s="328"/>
      <c r="V465" s="292"/>
      <c r="W465" s="149"/>
      <c r="X465" s="166"/>
      <c r="Y465" s="175" t="str">
        <f>IF(X465=Controles!$D$5,Controles!$E$5,IF(X465=Controles!$D$6,Controles!$E$6,IF(X465=Controles!$D$7,Controles!$E$7," ")))</f>
        <v xml:space="preserve"> </v>
      </c>
      <c r="Z465" s="166"/>
      <c r="AA465" s="65" t="str">
        <f>IF(Z465=Controles!$D$8,Controles!$E$8,IF(Z465=Controles!$D$9,Controles!$E$9," "))</f>
        <v xml:space="preserve"> </v>
      </c>
      <c r="AB465" s="65" t="str">
        <f t="shared" si="254"/>
        <v/>
      </c>
      <c r="AC465" s="166"/>
      <c r="AD465" s="166"/>
      <c r="AE465" s="166"/>
      <c r="AF465" s="97" t="str">
        <f>+IF(X465=Controles!$D$5,Controles!$N$5,IF(X465=Controles!$D$6,Controles!$N$6,IF(X465=Controles!$D$7,Controles!$N$7," ")))</f>
        <v xml:space="preserve"> </v>
      </c>
      <c r="AG465" s="138" t="str">
        <f>IFERROR(IF(AND(AF464=Controles!$N$5,AF465=Controles!$N$5),(AG464-(+AG464*AB465)),IF(AND(AF464=Controles!$N$7,AF465=Controles!$N$5),(AG463-(+AG463*AB465)),IF(AF465=Controles!$N$7,AG464,""))),"")</f>
        <v/>
      </c>
      <c r="AH465" s="138" t="str">
        <f>IFERROR(IF(AND(AF464=Controles!$N$7,AF465=Controles!$N$7),(AH464-(+AH464*AB465)),IF(AND(AF464=Controles!$N$5,AF465=Controles!$N$7),(AH463-(+AH463*AB465)),IF(AF465=Controles!$N$5,AH464,""))),"")</f>
        <v/>
      </c>
      <c r="AI465" s="178" t="str">
        <f t="shared" si="257"/>
        <v/>
      </c>
      <c r="AJ465" s="178" t="str">
        <f t="shared" si="258"/>
        <v/>
      </c>
      <c r="AK465" s="179" t="str">
        <f t="shared" si="259"/>
        <v xml:space="preserve"> </v>
      </c>
      <c r="AL465" s="180" t="str">
        <f>IFERROR(VLOOKUP(AK465,'Matriz Calificación'!$C$54:$F$78,2,FALSE),"")</f>
        <v/>
      </c>
      <c r="AM465" s="181" t="str">
        <f>IFERROR(VLOOKUP(AL465,'Matriz Calificación'!$D$54:$I$78,4,FALSE)," ")</f>
        <v xml:space="preserve"> </v>
      </c>
      <c r="AN465" s="289"/>
      <c r="AO465" s="289"/>
      <c r="AP465" s="292"/>
      <c r="AQ465" s="329"/>
      <c r="AR465" s="66"/>
      <c r="AS465" s="167"/>
      <c r="AT465" s="167"/>
      <c r="AU465" s="167"/>
      <c r="AV465" s="66"/>
      <c r="AW465" s="167"/>
      <c r="AX465" s="169"/>
      <c r="AY465" s="169"/>
      <c r="AZ465" s="259"/>
      <c r="BA465" s="250"/>
      <c r="BB465" s="169"/>
      <c r="BC465" s="250"/>
    </row>
    <row r="466" spans="2:55" s="170" customFormat="1" ht="21" hidden="1" customHeight="1" x14ac:dyDescent="0.25">
      <c r="B466" s="264"/>
      <c r="C466" s="267"/>
      <c r="D466" s="258"/>
      <c r="E466" s="259"/>
      <c r="F466" s="255"/>
      <c r="G466" s="258"/>
      <c r="H466" s="250"/>
      <c r="I466" s="252"/>
      <c r="J466" s="254"/>
      <c r="K466" s="182"/>
      <c r="L466" s="261"/>
      <c r="M466" s="262"/>
      <c r="N466" s="261"/>
      <c r="O466" s="256"/>
      <c r="P466" s="292"/>
      <c r="Q466" s="261"/>
      <c r="R466" s="330"/>
      <c r="S466" s="330"/>
      <c r="T466" s="330"/>
      <c r="U466" s="328"/>
      <c r="V466" s="292"/>
      <c r="W466" s="149"/>
      <c r="X466" s="166"/>
      <c r="Y466" s="175" t="str">
        <f>IF(X466=Controles!$D$5,Controles!$E$5,IF(X466=Controles!$D$6,Controles!$E$6,IF(X466=Controles!$D$7,Controles!$E$7," ")))</f>
        <v xml:space="preserve"> </v>
      </c>
      <c r="Z466" s="166"/>
      <c r="AA466" s="65" t="str">
        <f>IF(Z466=Controles!$D$8,Controles!$E$8,IF(Z466=Controles!$D$9,Controles!$E$9," "))</f>
        <v xml:space="preserve"> </v>
      </c>
      <c r="AB466" s="65" t="str">
        <f t="shared" si="254"/>
        <v/>
      </c>
      <c r="AC466" s="166"/>
      <c r="AD466" s="166"/>
      <c r="AE466" s="166"/>
      <c r="AF466" s="97" t="str">
        <f>+IF(X466=Controles!$D$5,Controles!$N$5,IF(X466=Controles!$D$6,Controles!$N$6,IF(X466=Controles!$D$7,Controles!$N$7," ")))</f>
        <v xml:space="preserve"> </v>
      </c>
      <c r="AG466" s="138" t="str">
        <f>IFERROR(IF(AND(AF465=Controles!$N$5,AF466=Controles!$N$5),(AG465-(+AG465*AB466)),IF(AND(AF465=Controles!$N$7,AF466=Controles!$N$5),(AG464-(+AG464*AB466)),IF(AF466=Controles!$N$7,AG465,""))),"")</f>
        <v/>
      </c>
      <c r="AH466" s="138" t="str">
        <f>IFERROR(IF(AND(AF465=Controles!$N$7,AF466=Controles!$N$7),(AH465-(+AH465*AB466)),IF(AND(AF465=Controles!$N$5,AF466=Controles!$N$7),(AH464-(+AH464*AB466)),IF(AF466=Controles!$N$5,AH465,""))),"")</f>
        <v/>
      </c>
      <c r="AI466" s="178" t="str">
        <f t="shared" si="257"/>
        <v/>
      </c>
      <c r="AJ466" s="178" t="str">
        <f t="shared" si="258"/>
        <v/>
      </c>
      <c r="AK466" s="179" t="str">
        <f t="shared" si="259"/>
        <v xml:space="preserve"> </v>
      </c>
      <c r="AL466" s="180" t="str">
        <f>IFERROR(VLOOKUP(AK466,'Matriz Calificación'!$C$54:$F$78,2,FALSE),"")</f>
        <v/>
      </c>
      <c r="AM466" s="181" t="str">
        <f>IFERROR(VLOOKUP(AL466,'Matriz Calificación'!$D$54:$I$78,4,FALSE)," ")</f>
        <v xml:space="preserve"> </v>
      </c>
      <c r="AN466" s="289"/>
      <c r="AO466" s="289"/>
      <c r="AP466" s="292"/>
      <c r="AQ466" s="329"/>
      <c r="AR466" s="66"/>
      <c r="AS466" s="167"/>
      <c r="AT466" s="167"/>
      <c r="AU466" s="167"/>
      <c r="AV466" s="66"/>
      <c r="AW466" s="167"/>
      <c r="AX466" s="169"/>
      <c r="AY466" s="169"/>
      <c r="AZ466" s="259"/>
      <c r="BA466" s="250"/>
      <c r="BB466" s="169"/>
      <c r="BC466" s="250"/>
    </row>
    <row r="467" spans="2:55" s="170" customFormat="1" ht="21" hidden="1" customHeight="1" x14ac:dyDescent="0.25">
      <c r="B467" s="264"/>
      <c r="C467" s="267"/>
      <c r="D467" s="258"/>
      <c r="E467" s="259"/>
      <c r="F467" s="255"/>
      <c r="G467" s="258"/>
      <c r="H467" s="250"/>
      <c r="I467" s="252"/>
      <c r="J467" s="254"/>
      <c r="K467" s="182"/>
      <c r="L467" s="261"/>
      <c r="M467" s="262"/>
      <c r="N467" s="261"/>
      <c r="O467" s="256"/>
      <c r="P467" s="292"/>
      <c r="Q467" s="261"/>
      <c r="R467" s="330"/>
      <c r="S467" s="330"/>
      <c r="T467" s="330"/>
      <c r="U467" s="328"/>
      <c r="V467" s="292"/>
      <c r="W467" s="149"/>
      <c r="X467" s="166"/>
      <c r="Y467" s="175" t="str">
        <f>IF(X467=Controles!$D$5,Controles!$E$5,IF(X467=Controles!$D$6,Controles!$E$6,IF(X467=Controles!$D$7,Controles!$E$7," ")))</f>
        <v xml:space="preserve"> </v>
      </c>
      <c r="Z467" s="166"/>
      <c r="AA467" s="65" t="str">
        <f>IF(Z467=Controles!$D$8,Controles!$E$8,IF(Z467=Controles!$D$9,Controles!$E$9," "))</f>
        <v xml:space="preserve"> </v>
      </c>
      <c r="AB467" s="65" t="str">
        <f t="shared" si="254"/>
        <v/>
      </c>
      <c r="AC467" s="166"/>
      <c r="AD467" s="166"/>
      <c r="AE467" s="166"/>
      <c r="AF467" s="97" t="str">
        <f>+IF(X467=Controles!$D$5,Controles!$N$5,IF(X467=Controles!$D$6,Controles!$N$6,IF(X467=Controles!$D$7,Controles!$N$7," ")))</f>
        <v xml:space="preserve"> </v>
      </c>
      <c r="AG467" s="138" t="str">
        <f>IFERROR(IF(AND(AF466=Controles!$N$5,AF467=Controles!$N$5),(AG466-(+AG466*AB467)),IF(AND(AF466=Controles!$N$7,AF467=Controles!$N$5),(AG465-(+AG465*AB467)),IF(AF467=Controles!$N$7,AG466,""))),"")</f>
        <v/>
      </c>
      <c r="AH467" s="138" t="str">
        <f>IFERROR(IF(AND(AF466=Controles!$N$7,AF467=Controles!$N$7),(AH466-(+AH466*AB467)),IF(AND(AF466=Controles!$N$5,AF467=Controles!$N$7),(AH465-(+AH465*AB467)),IF(AF467=Controles!$N$5,AH466,""))),"")</f>
        <v/>
      </c>
      <c r="AI467" s="178" t="str">
        <f t="shared" si="257"/>
        <v/>
      </c>
      <c r="AJ467" s="178" t="str">
        <f t="shared" si="258"/>
        <v/>
      </c>
      <c r="AK467" s="179" t="str">
        <f t="shared" si="259"/>
        <v xml:space="preserve"> </v>
      </c>
      <c r="AL467" s="180" t="str">
        <f>IFERROR(VLOOKUP(AK467,'Matriz Calificación'!$C$54:$F$78,2,FALSE),"")</f>
        <v/>
      </c>
      <c r="AM467" s="181" t="str">
        <f>IFERROR(VLOOKUP(AL467,'Matriz Calificación'!$D$54:$I$78,4,FALSE)," ")</f>
        <v xml:space="preserve"> </v>
      </c>
      <c r="AN467" s="289"/>
      <c r="AO467" s="289"/>
      <c r="AP467" s="292"/>
      <c r="AQ467" s="329"/>
      <c r="AR467" s="66"/>
      <c r="AS467" s="165"/>
      <c r="AT467" s="168"/>
      <c r="AU467" s="168"/>
      <c r="AV467" s="66"/>
      <c r="AW467" s="167"/>
      <c r="AX467" s="169"/>
      <c r="AY467" s="169"/>
      <c r="AZ467" s="259"/>
      <c r="BA467" s="250"/>
      <c r="BB467" s="169"/>
      <c r="BC467" s="250"/>
    </row>
    <row r="468" spans="2:55" s="170" customFormat="1" ht="21" hidden="1" customHeight="1" x14ac:dyDescent="0.25">
      <c r="B468" s="264"/>
      <c r="C468" s="267"/>
      <c r="D468" s="258"/>
      <c r="E468" s="259"/>
      <c r="F468" s="255"/>
      <c r="G468" s="258"/>
      <c r="H468" s="250"/>
      <c r="I468" s="252"/>
      <c r="J468" s="254"/>
      <c r="K468" s="182"/>
      <c r="L468" s="261"/>
      <c r="M468" s="262"/>
      <c r="N468" s="261"/>
      <c r="O468" s="256"/>
      <c r="P468" s="292"/>
      <c r="Q468" s="261"/>
      <c r="R468" s="330"/>
      <c r="S468" s="330"/>
      <c r="T468" s="330"/>
      <c r="U468" s="328"/>
      <c r="V468" s="292"/>
      <c r="W468" s="149"/>
      <c r="X468" s="166"/>
      <c r="Y468" s="175" t="str">
        <f>IF(X468=Controles!$D$5,Controles!$E$5,IF(X468=Controles!$D$6,Controles!$E$6,IF(X468=Controles!$D$7,Controles!$E$7," ")))</f>
        <v xml:space="preserve"> </v>
      </c>
      <c r="Z468" s="166"/>
      <c r="AA468" s="65" t="str">
        <f>IF(Z468=Controles!$D$8,Controles!$E$8,IF(Z468=Controles!$D$9,Controles!$E$9," "))</f>
        <v xml:space="preserve"> </v>
      </c>
      <c r="AB468" s="65" t="str">
        <f t="shared" si="254"/>
        <v/>
      </c>
      <c r="AC468" s="166"/>
      <c r="AD468" s="166"/>
      <c r="AE468" s="166"/>
      <c r="AF468" s="97" t="str">
        <f>+IF(X468=Controles!$D$5,Controles!$N$5,IF(X468=Controles!$D$6,Controles!$N$6,IF(X468=Controles!$D$7,Controles!$N$7," ")))</f>
        <v xml:space="preserve"> </v>
      </c>
      <c r="AG468" s="138" t="str">
        <f>IFERROR(IF(AND(AF467=Controles!$N$5,AF468=Controles!$N$5),(AG467-(+AG467*AB468)),IF(AND(AF467=Controles!$N$7,AF468=Controles!$N$5),(AG466-(+AG466*AB468)),IF(AF468=Controles!$N$7,AG467,""))),"")</f>
        <v/>
      </c>
      <c r="AH468" s="138" t="str">
        <f>IFERROR(IF(AND(AF467=Controles!$N$7,AF468=Controles!$N$7),(AH467-(+AH467*AB468)),IF(AND(AF467=Controles!$N$5,AF468=Controles!$N$7),(AH466-(+AH466*AB468)),IF(AF468=Controles!$N$5,AH467,""))),"")</f>
        <v/>
      </c>
      <c r="AI468" s="178" t="str">
        <f t="shared" si="257"/>
        <v/>
      </c>
      <c r="AJ468" s="178" t="str">
        <f t="shared" si="258"/>
        <v/>
      </c>
      <c r="AK468" s="179" t="str">
        <f t="shared" si="259"/>
        <v xml:space="preserve"> </v>
      </c>
      <c r="AL468" s="180" t="str">
        <f>IFERROR(VLOOKUP(AK468,'Matriz Calificación'!$C$54:$F$78,2,FALSE),"")</f>
        <v/>
      </c>
      <c r="AM468" s="181" t="str">
        <f>IFERROR(VLOOKUP(AL468,'Matriz Calificación'!$D$54:$I$78,4,FALSE)," ")</f>
        <v xml:space="preserve"> </v>
      </c>
      <c r="AN468" s="289"/>
      <c r="AO468" s="289"/>
      <c r="AP468" s="292"/>
      <c r="AQ468" s="329"/>
      <c r="AR468" s="66"/>
      <c r="AS468" s="165"/>
      <c r="AT468" s="168"/>
      <c r="AU468" s="168"/>
      <c r="AV468" s="66"/>
      <c r="AW468" s="167"/>
      <c r="AX468" s="169"/>
      <c r="AY468" s="169"/>
      <c r="AZ468" s="259"/>
      <c r="BA468" s="250"/>
      <c r="BB468" s="169"/>
      <c r="BC468" s="250"/>
    </row>
    <row r="469" spans="2:55" s="170" customFormat="1" ht="21" hidden="1" customHeight="1" x14ac:dyDescent="0.25">
      <c r="B469" s="265"/>
      <c r="C469" s="268"/>
      <c r="D469" s="258"/>
      <c r="E469" s="259"/>
      <c r="F469" s="255"/>
      <c r="G469" s="258"/>
      <c r="H469" s="250"/>
      <c r="I469" s="253"/>
      <c r="J469" s="254"/>
      <c r="K469" s="182"/>
      <c r="L469" s="261"/>
      <c r="M469" s="262"/>
      <c r="N469" s="261"/>
      <c r="O469" s="257"/>
      <c r="P469" s="292"/>
      <c r="Q469" s="261"/>
      <c r="R469" s="330"/>
      <c r="S469" s="330"/>
      <c r="T469" s="330"/>
      <c r="U469" s="328"/>
      <c r="V469" s="292"/>
      <c r="W469" s="149"/>
      <c r="X469" s="166"/>
      <c r="Y469" s="175" t="str">
        <f>IF(X469=Controles!$D$5,Controles!$E$5,IF(X469=Controles!$D$6,Controles!$E$6,IF(X469=Controles!$D$7,Controles!$E$7," ")))</f>
        <v xml:space="preserve"> </v>
      </c>
      <c r="Z469" s="166"/>
      <c r="AA469" s="65" t="str">
        <f>IF(Z469=Controles!$D$8,Controles!$E$8,IF(Z469=Controles!$D$9,Controles!$E$9," "))</f>
        <v xml:space="preserve"> </v>
      </c>
      <c r="AB469" s="65" t="str">
        <f t="shared" si="254"/>
        <v/>
      </c>
      <c r="AC469" s="166"/>
      <c r="AD469" s="166"/>
      <c r="AE469" s="166"/>
      <c r="AF469" s="97" t="str">
        <f>+IF(X469=Controles!$D$5,Controles!$N$5,IF(X469=Controles!$D$6,Controles!$N$6,IF(X469=Controles!$D$7,Controles!$N$7," ")))</f>
        <v xml:space="preserve"> </v>
      </c>
      <c r="AG469" s="138" t="str">
        <f>IFERROR(IF(AND(AF468=Controles!$N$5,AF469=Controles!$N$5),(AG468-(+AG468*AB469)),IF(AND(AF468=Controles!$N$7,AF469=Controles!$N$5),(AG467-(+AG467*AB469)),IF(AF469=Controles!$N$7,AG468,""))),"")</f>
        <v/>
      </c>
      <c r="AH469" s="138" t="str">
        <f>IFERROR(IF(AND(AF468=Controles!$N$7,AF469=Controles!$N$7),(AH468-(+AH468*AB469)),IF(AND(AF468=Controles!$N$5,AF469=Controles!$N$7),(AH467-(+AH467*AB469)),IF(AF469=Controles!$N$5,AH468,""))),"")</f>
        <v/>
      </c>
      <c r="AI469" s="178" t="str">
        <f t="shared" si="257"/>
        <v/>
      </c>
      <c r="AJ469" s="178" t="str">
        <f t="shared" si="258"/>
        <v/>
      </c>
      <c r="AK469" s="179" t="str">
        <f t="shared" si="259"/>
        <v xml:space="preserve"> </v>
      </c>
      <c r="AL469" s="180" t="str">
        <f>IFERROR(VLOOKUP(AK469,'Matriz Calificación'!$C$54:$F$78,2,FALSE),"")</f>
        <v/>
      </c>
      <c r="AM469" s="181" t="str">
        <f>IFERROR(VLOOKUP(AL469,'Matriz Calificación'!$D$54:$I$78,4,FALSE)," ")</f>
        <v xml:space="preserve"> </v>
      </c>
      <c r="AN469" s="290"/>
      <c r="AO469" s="290"/>
      <c r="AP469" s="292"/>
      <c r="AQ469" s="329"/>
      <c r="AR469" s="66"/>
      <c r="AS469" s="165"/>
      <c r="AT469" s="67"/>
      <c r="AU469" s="67"/>
      <c r="AV469" s="66"/>
      <c r="AW469" s="167"/>
      <c r="AX469" s="169"/>
      <c r="AY469" s="169"/>
      <c r="AZ469" s="259"/>
      <c r="BA469" s="250"/>
      <c r="BB469" s="169"/>
      <c r="BC469" s="250"/>
    </row>
    <row r="470" spans="2:55" s="170" customFormat="1" ht="21" hidden="1" customHeight="1" x14ac:dyDescent="0.25">
      <c r="B470" s="263"/>
      <c r="C470" s="266" t="str">
        <f>+IFERROR(VLOOKUP(B470,INF!$A$2:$B$90,2,FALSE)," ")</f>
        <v xml:space="preserve"> </v>
      </c>
      <c r="D470" s="258"/>
      <c r="E470" s="259"/>
      <c r="F470" s="260"/>
      <c r="G470" s="258"/>
      <c r="H470" s="250"/>
      <c r="I470" s="251"/>
      <c r="J470" s="254" t="str">
        <f t="shared" ref="J470" si="260">IF(G470&lt;&gt;"",CONCATENATE("Posibilidad de ",G470," por"," ",H470," debido a"," ",I470),"")</f>
        <v/>
      </c>
      <c r="K470" s="182"/>
      <c r="L470" s="261"/>
      <c r="M470" s="262"/>
      <c r="N470" s="261"/>
      <c r="O470" s="256"/>
      <c r="P470" s="292" t="str">
        <f>IF(O470="","",IF(O470&lt;=2,Probabilidad!$B$8,IF(O470&lt;=11.999,Probabilidad!$B$7,IF(O470&lt;=48,Probabilidad!$B$6,IF(O470&lt;=239.999,Probabilidad!$B$5,IF(O470&gt;=240,Probabilidad!$B$4,""))))))</f>
        <v/>
      </c>
      <c r="Q470" s="261"/>
      <c r="R470" s="330" t="str">
        <f>IFERROR(VLOOKUP(P470,Probabilidad!$B$4:$C$8,2,FALSE),"")</f>
        <v/>
      </c>
      <c r="S470" s="330" t="str">
        <f>IFERROR(VLOOKUP(Q470,Impacto!$B$4:$C$16,2,FALSE),"")</f>
        <v/>
      </c>
      <c r="T470" s="330" t="str">
        <f t="shared" ref="T470" si="261">IFERROR(VALUE((R470&amp;""&amp;S470))," ")</f>
        <v xml:space="preserve"> </v>
      </c>
      <c r="U470" s="328" t="str">
        <f>IFERROR(VLOOKUP(T470,'Matriz Calificación'!$C$54:$D$78,2,FALSE)," ")</f>
        <v xml:space="preserve"> </v>
      </c>
      <c r="V470" s="292" t="str">
        <f>IFERROR(VLOOKUP(T470,'Matriz Calificación'!$C$54:$F$78,3,FALSE)," ")</f>
        <v xml:space="preserve"> </v>
      </c>
      <c r="W470" s="149"/>
      <c r="X470" s="166"/>
      <c r="Y470" s="175" t="str">
        <f>IF(X470=Controles!$D$5,Controles!$E$5,IF(X470=Controles!$D$6,Controles!$E$6,IF(X470=Controles!$D$7,Controles!$E$7," ")))</f>
        <v xml:space="preserve"> </v>
      </c>
      <c r="Z470" s="166"/>
      <c r="AA470" s="65" t="str">
        <f>IF(Z470=Controles!$D$8,Controles!$E$8,IF(Z470=Controles!$D$9,Controles!$E$9," "))</f>
        <v xml:space="preserve"> </v>
      </c>
      <c r="AB470" s="65" t="str">
        <f t="shared" si="254"/>
        <v/>
      </c>
      <c r="AC470" s="166"/>
      <c r="AD470" s="166"/>
      <c r="AE470" s="166"/>
      <c r="AF470" s="97" t="str">
        <f>+IF(X470=Controles!$D$5,Controles!$N$5,IF(X470=Controles!$D$6,Controles!$N$6,IF(X470=Controles!$D$7,Controles!$N$7," ")))</f>
        <v xml:space="preserve"> </v>
      </c>
      <c r="AG470" s="138" t="str">
        <f>IFERROR(IF(AF470=Controles!$N$5,(($R$470-($R$470*AB470))),IF(AF470=Controles!$N$7,$R$470,""))," ")</f>
        <v/>
      </c>
      <c r="AH470" s="138" t="str">
        <f>IFERROR(IF(AF470=Controles!$N$7,(($S$470-($S$470*AB470))),IF(AF470=Controles!$N$5,$S$470,""))," ")</f>
        <v/>
      </c>
      <c r="AI470" s="178" t="str">
        <f>IFERROR(IF(AG470="","",IF(AG470&lt;=20,"20",IF(AG470&lt;=40,"40",IF(AG470&lt;=60,"60",IF(AG470&lt;=80,"80","100"))))),"")</f>
        <v/>
      </c>
      <c r="AJ470" s="178" t="str">
        <f>IFERROR(IF(AH470="","",IF(AH470&lt;=20,"20",IF(AH470&lt;=40,"40",IF(AH470&lt;=60,"60",IF(AH470&lt;=80,"80","100"))))),"")</f>
        <v/>
      </c>
      <c r="AK470" s="179" t="str">
        <f>IFERROR(VALUE((AI470&amp;""&amp;AJ470))," ")</f>
        <v xml:space="preserve"> </v>
      </c>
      <c r="AL470" s="180" t="str">
        <f>IFERROR(VLOOKUP(AK470,'Matriz Calificación'!$C$54:$F$78,2,FALSE),"")</f>
        <v/>
      </c>
      <c r="AM470" s="181" t="str">
        <f>IFERROR(VLOOKUP(AL470,'Matriz Calificación'!$D$54:$I$78,4,FALSE)," ")</f>
        <v xml:space="preserve"> </v>
      </c>
      <c r="AN470" s="288" t="e" cm="1" vm="1">
        <f t="array" aca="1" ref="AN470" ca="1">INDEX(AK470:AK478,COUNT(AK470:AK478))</f>
        <v>#VALUE!</v>
      </c>
      <c r="AO470" s="288" t="str">
        <f ca="1">IFERROR(VLOOKUP(AN470,'Matriz Calificación'!$C$54:$F$78,2,FALSE),"")</f>
        <v/>
      </c>
      <c r="AP470" s="292" t="str">
        <f ca="1">IFERROR(VLOOKUP(AO470,'Matriz Calificación'!$D$54:$I$78,4,FALSE)," ")</f>
        <v xml:space="preserve"> </v>
      </c>
      <c r="AQ470" s="329" t="str">
        <f ca="1">IFERROR(VLOOKUP(AO470,'Matriz Calificación'!$D$54:$I$78,5,FALSE)," ")</f>
        <v xml:space="preserve"> </v>
      </c>
      <c r="AR470" s="66"/>
      <c r="AS470" s="167"/>
      <c r="AT470" s="167"/>
      <c r="AU470" s="167"/>
      <c r="AV470" s="66"/>
      <c r="AW470" s="167"/>
      <c r="AX470" s="169"/>
      <c r="AY470" s="169"/>
      <c r="AZ470" s="259"/>
      <c r="BA470" s="250"/>
      <c r="BB470" s="169"/>
      <c r="BC470" s="250"/>
    </row>
    <row r="471" spans="2:55" s="170" customFormat="1" ht="21" hidden="1" customHeight="1" x14ac:dyDescent="0.25">
      <c r="B471" s="264"/>
      <c r="C471" s="267"/>
      <c r="D471" s="258"/>
      <c r="E471" s="259"/>
      <c r="F471" s="255"/>
      <c r="G471" s="258"/>
      <c r="H471" s="250"/>
      <c r="I471" s="252"/>
      <c r="J471" s="254"/>
      <c r="K471" s="182"/>
      <c r="L471" s="261"/>
      <c r="M471" s="262"/>
      <c r="N471" s="261"/>
      <c r="O471" s="256"/>
      <c r="P471" s="292"/>
      <c r="Q471" s="261"/>
      <c r="R471" s="330"/>
      <c r="S471" s="330"/>
      <c r="T471" s="330"/>
      <c r="U471" s="328"/>
      <c r="V471" s="292"/>
      <c r="W471" s="149"/>
      <c r="X471" s="166"/>
      <c r="Y471" s="175" t="str">
        <f>IF(X471=Controles!$D$5,Controles!$E$5,IF(X471=Controles!$D$6,Controles!$E$6,IF(X471=Controles!$D$7,Controles!$E$7," ")))</f>
        <v xml:space="preserve"> </v>
      </c>
      <c r="Z471" s="166"/>
      <c r="AA471" s="65" t="str">
        <f>IF(Z471=Controles!$D$8,Controles!$E$8,IF(Z471=Controles!$D$9,Controles!$E$9," "))</f>
        <v xml:space="preserve"> </v>
      </c>
      <c r="AB471" s="65" t="str">
        <f t="shared" si="254"/>
        <v/>
      </c>
      <c r="AC471" s="166"/>
      <c r="AD471" s="166"/>
      <c r="AE471" s="166"/>
      <c r="AF471" s="97" t="str">
        <f>+IF(X471=Controles!$D$5,Controles!$N$5,IF(X471=Controles!$D$6,Controles!$N$6,IF(X471=Controles!$D$7,Controles!$N$7," ")))</f>
        <v xml:space="preserve"> </v>
      </c>
      <c r="AG471" s="138" t="str">
        <f>IFERROR(IF(AND(AF470=Controles!$N$5,AF471=Controles!$N$5),(AG470-(+AG470*AB471)),IF(AF471=Controles!$N$5,(R470-(+R470*AB471)),IF(AF471=Controles!$N$7,AG470,""))),"")</f>
        <v/>
      </c>
      <c r="AH471" s="138" t="str">
        <f>IFERROR(IF(AND(AF470=Controles!$N$7,AF471=Controles!$N$7),(AH470-(+AH470*AB471)),IF(AF471=Controles!$N$7,($S$470-(+$S$470*AB471)),IF(AF471=Controles!$N$5,AH470,""))),"")</f>
        <v/>
      </c>
      <c r="AI471" s="178" t="str">
        <f t="shared" ref="AI471:AI478" si="262">IFERROR(IF(AG471="","",IF(AG471&lt;=20,"20",IF(AG471&lt;=40,"40",IF(AG471&lt;=60,"60",IF(AG471&lt;=80,"80","100"))))),"")</f>
        <v/>
      </c>
      <c r="AJ471" s="178" t="str">
        <f t="shared" ref="AJ471:AJ478" si="263">IFERROR(IF(AH471="","",IF(AH471&lt;=20,"20",IF(AH471&lt;=40,"40",IF(AH471&lt;=60,"60",IF(AH471&lt;=80,"80","100"))))),"")</f>
        <v/>
      </c>
      <c r="AK471" s="179" t="str">
        <f t="shared" ref="AK471:AK478" si="264">IFERROR(VALUE((AI471&amp;""&amp;AJ471))," ")</f>
        <v xml:space="preserve"> </v>
      </c>
      <c r="AL471" s="180" t="str">
        <f>IFERROR(VLOOKUP(AK471,'Matriz Calificación'!$C$54:$F$78,2,FALSE),"")</f>
        <v/>
      </c>
      <c r="AM471" s="181" t="str">
        <f>IFERROR(VLOOKUP(AL471,'Matriz Calificación'!$D$54:$I$78,4,FALSE)," ")</f>
        <v xml:space="preserve"> </v>
      </c>
      <c r="AN471" s="289"/>
      <c r="AO471" s="289"/>
      <c r="AP471" s="292"/>
      <c r="AQ471" s="329"/>
      <c r="AR471" s="66"/>
      <c r="AS471" s="167"/>
      <c r="AT471" s="167"/>
      <c r="AU471" s="167"/>
      <c r="AV471" s="66"/>
      <c r="AW471" s="167"/>
      <c r="AX471" s="169"/>
      <c r="AY471" s="169"/>
      <c r="AZ471" s="259"/>
      <c r="BA471" s="250"/>
      <c r="BB471" s="169"/>
      <c r="BC471" s="250"/>
    </row>
    <row r="472" spans="2:55" s="170" customFormat="1" ht="21" hidden="1" customHeight="1" x14ac:dyDescent="0.25">
      <c r="B472" s="264"/>
      <c r="C472" s="267"/>
      <c r="D472" s="258"/>
      <c r="E472" s="259"/>
      <c r="F472" s="255"/>
      <c r="G472" s="258"/>
      <c r="H472" s="250"/>
      <c r="I472" s="252"/>
      <c r="J472" s="254"/>
      <c r="K472" s="182"/>
      <c r="L472" s="261"/>
      <c r="M472" s="262"/>
      <c r="N472" s="261"/>
      <c r="O472" s="256"/>
      <c r="P472" s="292"/>
      <c r="Q472" s="261"/>
      <c r="R472" s="330"/>
      <c r="S472" s="330"/>
      <c r="T472" s="330"/>
      <c r="U472" s="328"/>
      <c r="V472" s="292"/>
      <c r="W472" s="149"/>
      <c r="X472" s="166"/>
      <c r="Y472" s="175" t="str">
        <f>IF(X472=Controles!$D$5,Controles!$E$5,IF(X472=Controles!$D$6,Controles!$E$6,IF(X472=Controles!$D$7,Controles!$E$7," ")))</f>
        <v xml:space="preserve"> </v>
      </c>
      <c r="Z472" s="166"/>
      <c r="AA472" s="65" t="str">
        <f>IF(Z472=Controles!$D$8,Controles!$E$8,IF(Z472=Controles!$D$9,Controles!$E$9," "))</f>
        <v xml:space="preserve"> </v>
      </c>
      <c r="AB472" s="65" t="str">
        <f t="shared" si="254"/>
        <v/>
      </c>
      <c r="AC472" s="166"/>
      <c r="AD472" s="166"/>
      <c r="AE472" s="166"/>
      <c r="AF472" s="97" t="str">
        <f>+IF(X472=Controles!$D$5,Controles!$N$5,IF(X472=Controles!$D$6,Controles!$N$6,IF(X472=Controles!$D$7,Controles!$N$7," ")))</f>
        <v xml:space="preserve"> </v>
      </c>
      <c r="AG472" s="138" t="str">
        <f>IFERROR(IF(AND(AF471=Controles!$N$5,AF472=Controles!$N$5),(AG471-(+AG471*AB472)),IF(AND(AF471=Controles!$N$7,AF472=Controles!$N$5),(AG470-(+AG470*AB472)),IF(AF472=Controles!$N$7,AG471,""))),"")</f>
        <v/>
      </c>
      <c r="AH472" s="138" t="str">
        <f>IFERROR(IF(AND(AF471=Controles!$N$7,AF472=Controles!$N$7),(AH471-(+AH471*AB472)),IF(AND(AF471=Controles!$N$5,AF472=Controles!$N$7),(AH470-(+AH470*AB472)),IF(AF472=Controles!$N$5,AH471,""))),"")</f>
        <v/>
      </c>
      <c r="AI472" s="178" t="str">
        <f t="shared" si="262"/>
        <v/>
      </c>
      <c r="AJ472" s="178" t="str">
        <f t="shared" si="263"/>
        <v/>
      </c>
      <c r="AK472" s="179" t="str">
        <f t="shared" si="264"/>
        <v xml:space="preserve"> </v>
      </c>
      <c r="AL472" s="180" t="str">
        <f>IFERROR(VLOOKUP(AK472,'Matriz Calificación'!$C$54:$F$78,2,FALSE),"")</f>
        <v/>
      </c>
      <c r="AM472" s="181" t="str">
        <f>IFERROR(VLOOKUP(AL472,'Matriz Calificación'!$D$54:$I$78,4,FALSE)," ")</f>
        <v xml:space="preserve"> </v>
      </c>
      <c r="AN472" s="289"/>
      <c r="AO472" s="289"/>
      <c r="AP472" s="292"/>
      <c r="AQ472" s="329"/>
      <c r="AR472" s="66"/>
      <c r="AS472" s="167"/>
      <c r="AT472" s="167"/>
      <c r="AU472" s="167"/>
      <c r="AV472" s="66"/>
      <c r="AW472" s="167"/>
      <c r="AX472" s="169"/>
      <c r="AY472" s="169"/>
      <c r="AZ472" s="259"/>
      <c r="BA472" s="250"/>
      <c r="BB472" s="169"/>
      <c r="BC472" s="250"/>
    </row>
    <row r="473" spans="2:55" s="170" customFormat="1" ht="21" hidden="1" customHeight="1" x14ac:dyDescent="0.25">
      <c r="B473" s="264"/>
      <c r="C473" s="267"/>
      <c r="D473" s="258"/>
      <c r="E473" s="259"/>
      <c r="F473" s="255"/>
      <c r="G473" s="258"/>
      <c r="H473" s="250"/>
      <c r="I473" s="252"/>
      <c r="J473" s="254"/>
      <c r="K473" s="182"/>
      <c r="L473" s="261"/>
      <c r="M473" s="262"/>
      <c r="N473" s="261"/>
      <c r="O473" s="256"/>
      <c r="P473" s="292"/>
      <c r="Q473" s="261"/>
      <c r="R473" s="330"/>
      <c r="S473" s="330"/>
      <c r="T473" s="330"/>
      <c r="U473" s="328"/>
      <c r="V473" s="292"/>
      <c r="W473" s="149"/>
      <c r="X473" s="166"/>
      <c r="Y473" s="175" t="str">
        <f>IF(X473=Controles!$D$5,Controles!$E$5,IF(X473=Controles!$D$6,Controles!$E$6,IF(X473=Controles!$D$7,Controles!$E$7," ")))</f>
        <v xml:space="preserve"> </v>
      </c>
      <c r="Z473" s="166"/>
      <c r="AA473" s="65" t="str">
        <f>IF(Z473=Controles!$D$8,Controles!$E$8,IF(Z473=Controles!$D$9,Controles!$E$9," "))</f>
        <v xml:space="preserve"> </v>
      </c>
      <c r="AB473" s="65" t="str">
        <f t="shared" si="254"/>
        <v/>
      </c>
      <c r="AC473" s="166"/>
      <c r="AD473" s="166"/>
      <c r="AE473" s="166"/>
      <c r="AF473" s="97" t="str">
        <f>+IF(X473=Controles!$D$5,Controles!$N$5,IF(X473=Controles!$D$6,Controles!$N$6,IF(X473=Controles!$D$7,Controles!$N$7," ")))</f>
        <v xml:space="preserve"> </v>
      </c>
      <c r="AG473" s="138" t="str">
        <f>IFERROR(IF(AND(AF472=Controles!$N$5,AF473=Controles!$N$5),(AG472-(+AG472*AB473)),IF(AND(AF472=Controles!$N$7,AF473=Controles!$N$5),(AG471-(+AG471*AB473)),IF(AF473=Controles!$N$7,AG472,""))),"")</f>
        <v/>
      </c>
      <c r="AH473" s="138" t="str">
        <f>IFERROR(IF(AND(AF472=Controles!$N$7,AF473=Controles!$N$7),(AH472-(+AH472*AB473)),IF(AND(AF472=Controles!$N$5,AF473=Controles!$N$7),(AH471-(+AH471*AB473)),IF(AF473=Controles!$N$5,AH472,""))),"")</f>
        <v/>
      </c>
      <c r="AI473" s="178" t="str">
        <f t="shared" si="262"/>
        <v/>
      </c>
      <c r="AJ473" s="178" t="str">
        <f t="shared" si="263"/>
        <v/>
      </c>
      <c r="AK473" s="179" t="str">
        <f t="shared" si="264"/>
        <v xml:space="preserve"> </v>
      </c>
      <c r="AL473" s="180" t="str">
        <f>IFERROR(VLOOKUP(AK473,'Matriz Calificación'!$C$54:$F$78,2,FALSE),"")</f>
        <v/>
      </c>
      <c r="AM473" s="181" t="str">
        <f>IFERROR(VLOOKUP(AL473,'Matriz Calificación'!$D$54:$I$78,4,FALSE)," ")</f>
        <v xml:space="preserve"> </v>
      </c>
      <c r="AN473" s="289"/>
      <c r="AO473" s="289"/>
      <c r="AP473" s="292"/>
      <c r="AQ473" s="329"/>
      <c r="AR473" s="66"/>
      <c r="AS473" s="167"/>
      <c r="AT473" s="167"/>
      <c r="AU473" s="167"/>
      <c r="AV473" s="66"/>
      <c r="AW473" s="167"/>
      <c r="AX473" s="169"/>
      <c r="AY473" s="169"/>
      <c r="AZ473" s="259"/>
      <c r="BA473" s="250"/>
      <c r="BB473" s="169"/>
      <c r="BC473" s="250"/>
    </row>
    <row r="474" spans="2:55" s="170" customFormat="1" ht="21" hidden="1" customHeight="1" x14ac:dyDescent="0.25">
      <c r="B474" s="264"/>
      <c r="C474" s="267"/>
      <c r="D474" s="258"/>
      <c r="E474" s="259"/>
      <c r="F474" s="255"/>
      <c r="G474" s="258"/>
      <c r="H474" s="250"/>
      <c r="I474" s="252"/>
      <c r="J474" s="254"/>
      <c r="K474" s="182"/>
      <c r="L474" s="261"/>
      <c r="M474" s="262"/>
      <c r="N474" s="261"/>
      <c r="O474" s="256"/>
      <c r="P474" s="292"/>
      <c r="Q474" s="261"/>
      <c r="R474" s="330"/>
      <c r="S474" s="330"/>
      <c r="T474" s="330"/>
      <c r="U474" s="328"/>
      <c r="V474" s="292"/>
      <c r="W474" s="149"/>
      <c r="X474" s="166"/>
      <c r="Y474" s="175" t="str">
        <f>IF(X474=Controles!$D$5,Controles!$E$5,IF(X474=Controles!$D$6,Controles!$E$6,IF(X474=Controles!$D$7,Controles!$E$7," ")))</f>
        <v xml:space="preserve"> </v>
      </c>
      <c r="Z474" s="166"/>
      <c r="AA474" s="65" t="str">
        <f>IF(Z474=Controles!$D$8,Controles!$E$8,IF(Z474=Controles!$D$9,Controles!$E$9," "))</f>
        <v xml:space="preserve"> </v>
      </c>
      <c r="AB474" s="65" t="str">
        <f t="shared" si="254"/>
        <v/>
      </c>
      <c r="AC474" s="166"/>
      <c r="AD474" s="166"/>
      <c r="AE474" s="166"/>
      <c r="AF474" s="97" t="str">
        <f>+IF(X474=Controles!$D$5,Controles!$N$5,IF(X474=Controles!$D$6,Controles!$N$6,IF(X474=Controles!$D$7,Controles!$N$7," ")))</f>
        <v xml:space="preserve"> </v>
      </c>
      <c r="AG474" s="138" t="str">
        <f>IFERROR(IF(AND(AF473=Controles!$N$5,AF474=Controles!$N$5),(AG473-(+AG473*AB474)),IF(AND(AF473=Controles!$N$7,AF474=Controles!$N$5),(AG472-(+AG472*AB474)),IF(AF474=Controles!$N$7,AG473,""))),"")</f>
        <v/>
      </c>
      <c r="AH474" s="138" t="str">
        <f>IFERROR(IF(AND(AF473=Controles!$N$7,AF474=Controles!$N$7),(AH473-(+AH473*AB474)),IF(AND(AF473=Controles!$N$5,AF474=Controles!$N$7),(AH472-(+AH472*AB474)),IF(AF474=Controles!$N$5,AH473,""))),"")</f>
        <v/>
      </c>
      <c r="AI474" s="178" t="str">
        <f t="shared" si="262"/>
        <v/>
      </c>
      <c r="AJ474" s="178" t="str">
        <f t="shared" si="263"/>
        <v/>
      </c>
      <c r="AK474" s="179" t="str">
        <f t="shared" si="264"/>
        <v xml:space="preserve"> </v>
      </c>
      <c r="AL474" s="180" t="str">
        <f>IFERROR(VLOOKUP(AK474,'Matriz Calificación'!$C$54:$F$78,2,FALSE),"")</f>
        <v/>
      </c>
      <c r="AM474" s="181" t="str">
        <f>IFERROR(VLOOKUP(AL474,'Matriz Calificación'!$D$54:$I$78,4,FALSE)," ")</f>
        <v xml:space="preserve"> </v>
      </c>
      <c r="AN474" s="289"/>
      <c r="AO474" s="289"/>
      <c r="AP474" s="292"/>
      <c r="AQ474" s="329"/>
      <c r="AR474" s="66"/>
      <c r="AS474" s="167"/>
      <c r="AT474" s="167"/>
      <c r="AU474" s="167"/>
      <c r="AV474" s="66"/>
      <c r="AW474" s="167"/>
      <c r="AX474" s="169"/>
      <c r="AY474" s="169"/>
      <c r="AZ474" s="259"/>
      <c r="BA474" s="250"/>
      <c r="BB474" s="169"/>
      <c r="BC474" s="250"/>
    </row>
    <row r="475" spans="2:55" s="170" customFormat="1" ht="21" hidden="1" customHeight="1" x14ac:dyDescent="0.25">
      <c r="B475" s="264"/>
      <c r="C475" s="267"/>
      <c r="D475" s="258"/>
      <c r="E475" s="259"/>
      <c r="F475" s="255"/>
      <c r="G475" s="258"/>
      <c r="H475" s="250"/>
      <c r="I475" s="252"/>
      <c r="J475" s="254"/>
      <c r="K475" s="182"/>
      <c r="L475" s="261"/>
      <c r="M475" s="262"/>
      <c r="N475" s="261"/>
      <c r="O475" s="256"/>
      <c r="P475" s="292"/>
      <c r="Q475" s="261"/>
      <c r="R475" s="330"/>
      <c r="S475" s="330"/>
      <c r="T475" s="330"/>
      <c r="U475" s="328"/>
      <c r="V475" s="292"/>
      <c r="W475" s="149"/>
      <c r="X475" s="166"/>
      <c r="Y475" s="175" t="str">
        <f>IF(X475=Controles!$D$5,Controles!$E$5,IF(X475=Controles!$D$6,Controles!$E$6,IF(X475=Controles!$D$7,Controles!$E$7," ")))</f>
        <v xml:space="preserve"> </v>
      </c>
      <c r="Z475" s="166"/>
      <c r="AA475" s="65" t="str">
        <f>IF(Z475=Controles!$D$8,Controles!$E$8,IF(Z475=Controles!$D$9,Controles!$E$9," "))</f>
        <v xml:space="preserve"> </v>
      </c>
      <c r="AB475" s="65" t="str">
        <f t="shared" si="254"/>
        <v/>
      </c>
      <c r="AC475" s="166"/>
      <c r="AD475" s="166"/>
      <c r="AE475" s="166"/>
      <c r="AF475" s="97" t="str">
        <f>+IF(X475=Controles!$D$5,Controles!$N$5,IF(X475=Controles!$D$6,Controles!$N$6,IF(X475=Controles!$D$7,Controles!$N$7," ")))</f>
        <v xml:space="preserve"> </v>
      </c>
      <c r="AG475" s="138" t="str">
        <f>IFERROR(IF(AND(AF474=Controles!$N$5,AF475=Controles!$N$5),(AG474-(+AG474*AB475)),IF(AND(AF474=Controles!$N$7,AF475=Controles!$N$5),(AG473-(+AG473*AB475)),IF(AF475=Controles!$N$7,AG474,""))),"")</f>
        <v/>
      </c>
      <c r="AH475" s="138" t="str">
        <f>IFERROR(IF(AND(AF474=Controles!$N$7,AF475=Controles!$N$7),(AH474-(+AH474*AB475)),IF(AND(AF474=Controles!$N$5,AF475=Controles!$N$7),(AH473-(+AH473*AB475)),IF(AF475=Controles!$N$5,AH474,""))),"")</f>
        <v/>
      </c>
      <c r="AI475" s="178" t="str">
        <f t="shared" si="262"/>
        <v/>
      </c>
      <c r="AJ475" s="178" t="str">
        <f t="shared" si="263"/>
        <v/>
      </c>
      <c r="AK475" s="179" t="str">
        <f t="shared" si="264"/>
        <v xml:space="preserve"> </v>
      </c>
      <c r="AL475" s="180" t="str">
        <f>IFERROR(VLOOKUP(AK475,'Matriz Calificación'!$C$54:$F$78,2,FALSE),"")</f>
        <v/>
      </c>
      <c r="AM475" s="181" t="str">
        <f>IFERROR(VLOOKUP(AL475,'Matriz Calificación'!$D$54:$I$78,4,FALSE)," ")</f>
        <v xml:space="preserve"> </v>
      </c>
      <c r="AN475" s="289"/>
      <c r="AO475" s="289"/>
      <c r="AP475" s="292"/>
      <c r="AQ475" s="329"/>
      <c r="AR475" s="66"/>
      <c r="AS475" s="167"/>
      <c r="AT475" s="167"/>
      <c r="AU475" s="167"/>
      <c r="AV475" s="66"/>
      <c r="AW475" s="167"/>
      <c r="AX475" s="169"/>
      <c r="AY475" s="169"/>
      <c r="AZ475" s="259"/>
      <c r="BA475" s="250"/>
      <c r="BB475" s="169"/>
      <c r="BC475" s="250"/>
    </row>
    <row r="476" spans="2:55" s="170" customFormat="1" ht="21" hidden="1" customHeight="1" x14ac:dyDescent="0.25">
      <c r="B476" s="264"/>
      <c r="C476" s="267"/>
      <c r="D476" s="258"/>
      <c r="E476" s="259"/>
      <c r="F476" s="255"/>
      <c r="G476" s="258"/>
      <c r="H476" s="250"/>
      <c r="I476" s="252"/>
      <c r="J476" s="254"/>
      <c r="K476" s="182"/>
      <c r="L476" s="261"/>
      <c r="M476" s="262"/>
      <c r="N476" s="261"/>
      <c r="O476" s="256"/>
      <c r="P476" s="292"/>
      <c r="Q476" s="261"/>
      <c r="R476" s="330"/>
      <c r="S476" s="330"/>
      <c r="T476" s="330"/>
      <c r="U476" s="328"/>
      <c r="V476" s="292"/>
      <c r="W476" s="149"/>
      <c r="X476" s="166"/>
      <c r="Y476" s="175" t="str">
        <f>IF(X476=Controles!$D$5,Controles!$E$5,IF(X476=Controles!$D$6,Controles!$E$6,IF(X476=Controles!$D$7,Controles!$E$7," ")))</f>
        <v xml:space="preserve"> </v>
      </c>
      <c r="Z476" s="166"/>
      <c r="AA476" s="65" t="str">
        <f>IF(Z476=Controles!$D$8,Controles!$E$8,IF(Z476=Controles!$D$9,Controles!$E$9," "))</f>
        <v xml:space="preserve"> </v>
      </c>
      <c r="AB476" s="65" t="str">
        <f t="shared" si="254"/>
        <v/>
      </c>
      <c r="AC476" s="166"/>
      <c r="AD476" s="166"/>
      <c r="AE476" s="166"/>
      <c r="AF476" s="97" t="str">
        <f>+IF(X476=Controles!$D$5,Controles!$N$5,IF(X476=Controles!$D$6,Controles!$N$6,IF(X476=Controles!$D$7,Controles!$N$7," ")))</f>
        <v xml:space="preserve"> </v>
      </c>
      <c r="AG476" s="138" t="str">
        <f>IFERROR(IF(AND(AF475=Controles!$N$5,AF476=Controles!$N$5),(AG475-(+AG475*AB476)),IF(AND(AF475=Controles!$N$7,AF476=Controles!$N$5),(AG474-(+AG474*AB476)),IF(AF476=Controles!$N$7,AG475,""))),"")</f>
        <v/>
      </c>
      <c r="AH476" s="138" t="str">
        <f>IFERROR(IF(AND(AF475=Controles!$N$7,AF476=Controles!$N$7),(AH475-(+AH475*AB476)),IF(AND(AF475=Controles!$N$5,AF476=Controles!$N$7),(AH474-(+AH474*AB476)),IF(AF476=Controles!$N$5,AH475,""))),"")</f>
        <v/>
      </c>
      <c r="AI476" s="178" t="str">
        <f t="shared" si="262"/>
        <v/>
      </c>
      <c r="AJ476" s="178" t="str">
        <f t="shared" si="263"/>
        <v/>
      </c>
      <c r="AK476" s="179" t="str">
        <f t="shared" si="264"/>
        <v xml:space="preserve"> </v>
      </c>
      <c r="AL476" s="180" t="str">
        <f>IFERROR(VLOOKUP(AK476,'Matriz Calificación'!$C$54:$F$78,2,FALSE),"")</f>
        <v/>
      </c>
      <c r="AM476" s="181" t="str">
        <f>IFERROR(VLOOKUP(AL476,'Matriz Calificación'!$D$54:$I$78,4,FALSE)," ")</f>
        <v xml:space="preserve"> </v>
      </c>
      <c r="AN476" s="289"/>
      <c r="AO476" s="289"/>
      <c r="AP476" s="292"/>
      <c r="AQ476" s="329"/>
      <c r="AR476" s="66"/>
      <c r="AS476" s="165"/>
      <c r="AT476" s="168"/>
      <c r="AU476" s="168"/>
      <c r="AV476" s="66"/>
      <c r="AW476" s="167"/>
      <c r="AX476" s="169"/>
      <c r="AY476" s="169"/>
      <c r="AZ476" s="259"/>
      <c r="BA476" s="250"/>
      <c r="BB476" s="169"/>
      <c r="BC476" s="250"/>
    </row>
    <row r="477" spans="2:55" s="170" customFormat="1" ht="21" hidden="1" customHeight="1" x14ac:dyDescent="0.25">
      <c r="B477" s="264"/>
      <c r="C477" s="267"/>
      <c r="D477" s="258"/>
      <c r="E477" s="259"/>
      <c r="F477" s="255"/>
      <c r="G477" s="258"/>
      <c r="H477" s="250"/>
      <c r="I477" s="252"/>
      <c r="J477" s="254"/>
      <c r="K477" s="182"/>
      <c r="L477" s="261"/>
      <c r="M477" s="262"/>
      <c r="N477" s="261"/>
      <c r="O477" s="256"/>
      <c r="P477" s="292"/>
      <c r="Q477" s="261"/>
      <c r="R477" s="330"/>
      <c r="S477" s="330"/>
      <c r="T477" s="330"/>
      <c r="U477" s="328"/>
      <c r="V477" s="292"/>
      <c r="W477" s="149"/>
      <c r="X477" s="166"/>
      <c r="Y477" s="175" t="str">
        <f>IF(X477=Controles!$D$5,Controles!$E$5,IF(X477=Controles!$D$6,Controles!$E$6,IF(X477=Controles!$D$7,Controles!$E$7," ")))</f>
        <v xml:space="preserve"> </v>
      </c>
      <c r="Z477" s="166"/>
      <c r="AA477" s="65" t="str">
        <f>IF(Z477=Controles!$D$8,Controles!$E$8,IF(Z477=Controles!$D$9,Controles!$E$9," "))</f>
        <v xml:space="preserve"> </v>
      </c>
      <c r="AB477" s="65" t="str">
        <f t="shared" si="254"/>
        <v/>
      </c>
      <c r="AC477" s="166"/>
      <c r="AD477" s="166"/>
      <c r="AE477" s="166"/>
      <c r="AF477" s="97" t="str">
        <f>+IF(X477=Controles!$D$5,Controles!$N$5,IF(X477=Controles!$D$6,Controles!$N$6,IF(X477=Controles!$D$7,Controles!$N$7," ")))</f>
        <v xml:space="preserve"> </v>
      </c>
      <c r="AG477" s="138" t="str">
        <f>IFERROR(IF(AND(AF476=Controles!$N$5,AF477=Controles!$N$5),(AG476-(+AG476*AB477)),IF(AND(AF476=Controles!$N$7,AF477=Controles!$N$5),(AG475-(+AG475*AB477)),IF(AF477=Controles!$N$7,AG476,""))),"")</f>
        <v/>
      </c>
      <c r="AH477" s="138" t="str">
        <f>IFERROR(IF(AND(AF476=Controles!$N$7,AF477=Controles!$N$7),(AH476-(+AH476*AB477)),IF(AND(AF476=Controles!$N$5,AF477=Controles!$N$7),(AH475-(+AH475*AB477)),IF(AF477=Controles!$N$5,AH476,""))),"")</f>
        <v/>
      </c>
      <c r="AI477" s="178" t="str">
        <f t="shared" si="262"/>
        <v/>
      </c>
      <c r="AJ477" s="178" t="str">
        <f t="shared" si="263"/>
        <v/>
      </c>
      <c r="AK477" s="179" t="str">
        <f t="shared" si="264"/>
        <v xml:space="preserve"> </v>
      </c>
      <c r="AL477" s="180" t="str">
        <f>IFERROR(VLOOKUP(AK477,'Matriz Calificación'!$C$54:$F$78,2,FALSE),"")</f>
        <v/>
      </c>
      <c r="AM477" s="181" t="str">
        <f>IFERROR(VLOOKUP(AL477,'Matriz Calificación'!$D$54:$I$78,4,FALSE)," ")</f>
        <v xml:space="preserve"> </v>
      </c>
      <c r="AN477" s="289"/>
      <c r="AO477" s="289"/>
      <c r="AP477" s="292"/>
      <c r="AQ477" s="329"/>
      <c r="AR477" s="66"/>
      <c r="AS477" s="165"/>
      <c r="AT477" s="168"/>
      <c r="AU477" s="168"/>
      <c r="AV477" s="66"/>
      <c r="AW477" s="167"/>
      <c r="AX477" s="169"/>
      <c r="AY477" s="169"/>
      <c r="AZ477" s="259"/>
      <c r="BA477" s="250"/>
      <c r="BB477" s="169"/>
      <c r="BC477" s="250"/>
    </row>
    <row r="478" spans="2:55" s="170" customFormat="1" ht="21" hidden="1" customHeight="1" x14ac:dyDescent="0.25">
      <c r="B478" s="265"/>
      <c r="C478" s="268"/>
      <c r="D478" s="258"/>
      <c r="E478" s="259"/>
      <c r="F478" s="255"/>
      <c r="G478" s="258"/>
      <c r="H478" s="250"/>
      <c r="I478" s="253"/>
      <c r="J478" s="254"/>
      <c r="K478" s="182"/>
      <c r="L478" s="261"/>
      <c r="M478" s="262"/>
      <c r="N478" s="261"/>
      <c r="O478" s="257"/>
      <c r="P478" s="292"/>
      <c r="Q478" s="261"/>
      <c r="R478" s="330"/>
      <c r="S478" s="330"/>
      <c r="T478" s="330"/>
      <c r="U478" s="328"/>
      <c r="V478" s="292"/>
      <c r="W478" s="149"/>
      <c r="X478" s="166"/>
      <c r="Y478" s="175" t="str">
        <f>IF(X478=Controles!$D$5,Controles!$E$5,IF(X478=Controles!$D$6,Controles!$E$6,IF(X478=Controles!$D$7,Controles!$E$7," ")))</f>
        <v xml:space="preserve"> </v>
      </c>
      <c r="Z478" s="166"/>
      <c r="AA478" s="65" t="str">
        <f>IF(Z478=Controles!$D$8,Controles!$E$8,IF(Z478=Controles!$D$9,Controles!$E$9," "))</f>
        <v xml:space="preserve"> </v>
      </c>
      <c r="AB478" s="65" t="str">
        <f t="shared" si="254"/>
        <v/>
      </c>
      <c r="AC478" s="166"/>
      <c r="AD478" s="166"/>
      <c r="AE478" s="166"/>
      <c r="AF478" s="97" t="str">
        <f>+IF(X478=Controles!$D$5,Controles!$N$5,IF(X478=Controles!$D$6,Controles!$N$6,IF(X478=Controles!$D$7,Controles!$N$7," ")))</f>
        <v xml:space="preserve"> </v>
      </c>
      <c r="AG478" s="138" t="str">
        <f>IFERROR(IF(AND(AF477=Controles!$N$5,AF478=Controles!$N$5),(AG477-(+AG477*AB478)),IF(AND(AF477=Controles!$N$7,AF478=Controles!$N$5),(AG476-(+AG476*AB478)),IF(AF478=Controles!$N$7,AG477,""))),"")</f>
        <v/>
      </c>
      <c r="AH478" s="138" t="str">
        <f>IFERROR(IF(AND(AF477=Controles!$N$7,AF478=Controles!$N$7),(AH477-(+AH477*AB478)),IF(AND(AF477=Controles!$N$5,AF478=Controles!$N$7),(AH476-(+AH476*AB478)),IF(AF478=Controles!$N$5,AH477,""))),"")</f>
        <v/>
      </c>
      <c r="AI478" s="178" t="str">
        <f t="shared" si="262"/>
        <v/>
      </c>
      <c r="AJ478" s="178" t="str">
        <f t="shared" si="263"/>
        <v/>
      </c>
      <c r="AK478" s="179" t="str">
        <f t="shared" si="264"/>
        <v xml:space="preserve"> </v>
      </c>
      <c r="AL478" s="180" t="str">
        <f>IFERROR(VLOOKUP(AK478,'Matriz Calificación'!$C$54:$F$78,2,FALSE),"")</f>
        <v/>
      </c>
      <c r="AM478" s="181" t="str">
        <f>IFERROR(VLOOKUP(AL478,'Matriz Calificación'!$D$54:$I$78,4,FALSE)," ")</f>
        <v xml:space="preserve"> </v>
      </c>
      <c r="AN478" s="290"/>
      <c r="AO478" s="290"/>
      <c r="AP478" s="292"/>
      <c r="AQ478" s="329"/>
      <c r="AR478" s="66"/>
      <c r="AS478" s="165"/>
      <c r="AT478" s="67"/>
      <c r="AU478" s="67"/>
      <c r="AV478" s="66"/>
      <c r="AW478" s="167"/>
      <c r="AX478" s="169"/>
      <c r="AY478" s="169"/>
      <c r="AZ478" s="259"/>
      <c r="BA478" s="250"/>
      <c r="BB478" s="169"/>
      <c r="BC478" s="250"/>
    </row>
    <row r="479" spans="2:55" s="170" customFormat="1" ht="21" hidden="1" customHeight="1" x14ac:dyDescent="0.25">
      <c r="B479" s="263"/>
      <c r="C479" s="266" t="str">
        <f>+IFERROR(VLOOKUP(B479,INF!$A$2:$B$90,2,FALSE)," ")</f>
        <v xml:space="preserve"> </v>
      </c>
      <c r="D479" s="258"/>
      <c r="E479" s="259"/>
      <c r="F479" s="260"/>
      <c r="G479" s="258"/>
      <c r="H479" s="250"/>
      <c r="I479" s="251"/>
      <c r="J479" s="254" t="str">
        <f t="shared" ref="J479" si="265">IF(G479&lt;&gt;"",CONCATENATE("Posibilidad de ",G479," por"," ",H479," debido a"," ",I479),"")</f>
        <v/>
      </c>
      <c r="K479" s="182"/>
      <c r="L479" s="261"/>
      <c r="M479" s="262"/>
      <c r="N479" s="261"/>
      <c r="O479" s="256"/>
      <c r="P479" s="292" t="str">
        <f>IF(O479="","",IF(O479&lt;=2,Probabilidad!$B$8,IF(O479&lt;=11.999,Probabilidad!$B$7,IF(O479&lt;=48,Probabilidad!$B$6,IF(O479&lt;=239.999,Probabilidad!$B$5,IF(O479&gt;=240,Probabilidad!$B$4,""))))))</f>
        <v/>
      </c>
      <c r="Q479" s="261"/>
      <c r="R479" s="330" t="str">
        <f>IFERROR(VLOOKUP(P479,Probabilidad!$B$4:$C$8,2,FALSE),"")</f>
        <v/>
      </c>
      <c r="S479" s="330" t="str">
        <f>IFERROR(VLOOKUP(Q479,Impacto!$B$4:$C$16,2,FALSE),"")</f>
        <v/>
      </c>
      <c r="T479" s="330" t="str">
        <f t="shared" ref="T479" si="266">IFERROR(VALUE((R479&amp;""&amp;S479))," ")</f>
        <v xml:space="preserve"> </v>
      </c>
      <c r="U479" s="328" t="str">
        <f>IFERROR(VLOOKUP(T479,'Matriz Calificación'!$C$54:$D$78,2,FALSE)," ")</f>
        <v xml:space="preserve"> </v>
      </c>
      <c r="V479" s="292" t="str">
        <f>IFERROR(VLOOKUP(T479,'Matriz Calificación'!$C$54:$F$78,3,FALSE)," ")</f>
        <v xml:space="preserve"> </v>
      </c>
      <c r="W479" s="149"/>
      <c r="X479" s="166"/>
      <c r="Y479" s="175" t="str">
        <f>IF(X479=Controles!$D$5,Controles!$E$5,IF(X479=Controles!$D$6,Controles!$E$6,IF(X479=Controles!$D$7,Controles!$E$7," ")))</f>
        <v xml:space="preserve"> </v>
      </c>
      <c r="Z479" s="166"/>
      <c r="AA479" s="65" t="str">
        <f>IF(Z479=Controles!$D$8,Controles!$E$8,IF(Z479=Controles!$D$9,Controles!$E$9," "))</f>
        <v xml:space="preserve"> </v>
      </c>
      <c r="AB479" s="65" t="str">
        <f t="shared" si="254"/>
        <v/>
      </c>
      <c r="AC479" s="166"/>
      <c r="AD479" s="166"/>
      <c r="AE479" s="166"/>
      <c r="AF479" s="97" t="str">
        <f>+IF(X479=Controles!$D$5,Controles!$N$5,IF(X479=Controles!$D$6,Controles!$N$6,IF(X479=Controles!$D$7,Controles!$N$7," ")))</f>
        <v xml:space="preserve"> </v>
      </c>
      <c r="AG479" s="138" t="str">
        <f>IFERROR(IF(AF479=Controles!$N$5,(($R$479-($R$479*AB479))),IF(AF479=Controles!$N$7,$R$479,""))," ")</f>
        <v/>
      </c>
      <c r="AH479" s="138" t="str">
        <f>IFERROR(IF(AF479=Controles!$N$7,(($S$479-($S$479*AB479))),IF(AF479=Controles!$N$5,$S$479,""))," ")</f>
        <v/>
      </c>
      <c r="AI479" s="178" t="str">
        <f>IFERROR(IF(AG479="","",IF(AG479&lt;=20,"20",IF(AG479&lt;=40,"40",IF(AG479&lt;=60,"60",IF(AG479&lt;=80,"80","100"))))),"")</f>
        <v/>
      </c>
      <c r="AJ479" s="178" t="str">
        <f>IFERROR(IF(AH479="","",IF(AH479&lt;=20,"20",IF(AH479&lt;=40,"40",IF(AH479&lt;=60,"60",IF(AH479&lt;=80,"80","100"))))),"")</f>
        <v/>
      </c>
      <c r="AK479" s="179" t="str">
        <f>IFERROR(VALUE((AI479&amp;""&amp;AJ479))," ")</f>
        <v xml:space="preserve"> </v>
      </c>
      <c r="AL479" s="180" t="str">
        <f>IFERROR(VLOOKUP(AK479,'Matriz Calificación'!$C$54:$F$78,2,FALSE),"")</f>
        <v/>
      </c>
      <c r="AM479" s="181" t="str">
        <f>IFERROR(VLOOKUP(AL479,'Matriz Calificación'!$D$54:$I$78,4,FALSE)," ")</f>
        <v xml:space="preserve"> </v>
      </c>
      <c r="AN479" s="288" t="e" cm="1" vm="1">
        <f t="array" aca="1" ref="AN479" ca="1">INDEX(AK479:AK487,COUNT(AK479:AK487))</f>
        <v>#VALUE!</v>
      </c>
      <c r="AO479" s="288" t="str">
        <f ca="1">IFERROR(VLOOKUP(AN479,'Matriz Calificación'!$C$54:$F$78,2,FALSE),"")</f>
        <v/>
      </c>
      <c r="AP479" s="292" t="str">
        <f ca="1">IFERROR(VLOOKUP(AO479,'Matriz Calificación'!$D$54:$I$78,4,FALSE)," ")</f>
        <v xml:space="preserve"> </v>
      </c>
      <c r="AQ479" s="329" t="str">
        <f ca="1">IFERROR(VLOOKUP(AO479,'Matriz Calificación'!$D$54:$I$78,5,FALSE)," ")</f>
        <v xml:space="preserve"> </v>
      </c>
      <c r="AR479" s="66"/>
      <c r="AS479" s="167"/>
      <c r="AT479" s="167"/>
      <c r="AU479" s="167"/>
      <c r="AV479" s="66"/>
      <c r="AW479" s="167"/>
      <c r="AX479" s="169"/>
      <c r="AY479" s="169"/>
      <c r="AZ479" s="259"/>
      <c r="BA479" s="250"/>
      <c r="BB479" s="169"/>
      <c r="BC479" s="250"/>
    </row>
    <row r="480" spans="2:55" s="170" customFormat="1" ht="21" hidden="1" customHeight="1" x14ac:dyDescent="0.25">
      <c r="B480" s="264"/>
      <c r="C480" s="267"/>
      <c r="D480" s="258"/>
      <c r="E480" s="259"/>
      <c r="F480" s="255"/>
      <c r="G480" s="258"/>
      <c r="H480" s="250"/>
      <c r="I480" s="252"/>
      <c r="J480" s="254"/>
      <c r="K480" s="182"/>
      <c r="L480" s="261"/>
      <c r="M480" s="262"/>
      <c r="N480" s="261"/>
      <c r="O480" s="256"/>
      <c r="P480" s="292"/>
      <c r="Q480" s="261"/>
      <c r="R480" s="330"/>
      <c r="S480" s="330"/>
      <c r="T480" s="330"/>
      <c r="U480" s="328"/>
      <c r="V480" s="292"/>
      <c r="W480" s="149"/>
      <c r="X480" s="166"/>
      <c r="Y480" s="175" t="str">
        <f>IF(X480=Controles!$D$5,Controles!$E$5,IF(X480=Controles!$D$6,Controles!$E$6,IF(X480=Controles!$D$7,Controles!$E$7," ")))</f>
        <v xml:space="preserve"> </v>
      </c>
      <c r="Z480" s="166"/>
      <c r="AA480" s="65" t="str">
        <f>IF(Z480=Controles!$D$8,Controles!$E$8,IF(Z480=Controles!$D$9,Controles!$E$9," "))</f>
        <v xml:space="preserve"> </v>
      </c>
      <c r="AB480" s="65" t="str">
        <f t="shared" si="254"/>
        <v/>
      </c>
      <c r="AC480" s="166"/>
      <c r="AD480" s="166"/>
      <c r="AE480" s="166"/>
      <c r="AF480" s="97" t="str">
        <f>+IF(X480=Controles!$D$5,Controles!$N$5,IF(X480=Controles!$D$6,Controles!$N$6,IF(X480=Controles!$D$7,Controles!$N$7," ")))</f>
        <v xml:space="preserve"> </v>
      </c>
      <c r="AG480" s="138" t="str">
        <f>IFERROR(IF(AND(AF479=Controles!$N$5,AF480=Controles!$N$5),(AG479-(+AG479*AB480)),IF(AF480=Controles!$N$5,(R479-(+R479*AB480)),IF(AF480=Controles!$N$7,AG479,""))),"")</f>
        <v/>
      </c>
      <c r="AH480" s="138" t="str">
        <f>IFERROR(IF(AND(AF479=Controles!$N$7,AF480=Controles!$N$7),(AH479-(+AH479*AB480)),IF(AF480=Controles!$N$7,($S$479-(+$S$479*AB480)),IF(AF480=Controles!$N$5,AH479,""))),"")</f>
        <v/>
      </c>
      <c r="AI480" s="178" t="str">
        <f t="shared" ref="AI480:AI487" si="267">IFERROR(IF(AG480="","",IF(AG480&lt;=20,"20",IF(AG480&lt;=40,"40",IF(AG480&lt;=60,"60",IF(AG480&lt;=80,"80","100"))))),"")</f>
        <v/>
      </c>
      <c r="AJ480" s="178" t="str">
        <f t="shared" ref="AJ480:AJ487" si="268">IFERROR(IF(AH480="","",IF(AH480&lt;=20,"20",IF(AH480&lt;=40,"40",IF(AH480&lt;=60,"60",IF(AH480&lt;=80,"80","100"))))),"")</f>
        <v/>
      </c>
      <c r="AK480" s="179" t="str">
        <f t="shared" ref="AK480:AK487" si="269">IFERROR(VALUE((AI480&amp;""&amp;AJ480))," ")</f>
        <v xml:space="preserve"> </v>
      </c>
      <c r="AL480" s="180" t="str">
        <f>IFERROR(VLOOKUP(AK480,'Matriz Calificación'!$C$54:$F$78,2,FALSE),"")</f>
        <v/>
      </c>
      <c r="AM480" s="181" t="str">
        <f>IFERROR(VLOOKUP(AL480,'Matriz Calificación'!$D$54:$I$78,4,FALSE)," ")</f>
        <v xml:space="preserve"> </v>
      </c>
      <c r="AN480" s="289"/>
      <c r="AO480" s="289"/>
      <c r="AP480" s="292"/>
      <c r="AQ480" s="329"/>
      <c r="AR480" s="66"/>
      <c r="AS480" s="167"/>
      <c r="AT480" s="167"/>
      <c r="AU480" s="167"/>
      <c r="AV480" s="66"/>
      <c r="AW480" s="167"/>
      <c r="AX480" s="169"/>
      <c r="AY480" s="169"/>
      <c r="AZ480" s="259"/>
      <c r="BA480" s="250"/>
      <c r="BB480" s="169"/>
      <c r="BC480" s="250"/>
    </row>
    <row r="481" spans="2:55" s="170" customFormat="1" ht="21" hidden="1" customHeight="1" x14ac:dyDescent="0.25">
      <c r="B481" s="264"/>
      <c r="C481" s="267"/>
      <c r="D481" s="258"/>
      <c r="E481" s="259"/>
      <c r="F481" s="255"/>
      <c r="G481" s="258"/>
      <c r="H481" s="250"/>
      <c r="I481" s="252"/>
      <c r="J481" s="254"/>
      <c r="K481" s="182"/>
      <c r="L481" s="261"/>
      <c r="M481" s="262"/>
      <c r="N481" s="261"/>
      <c r="O481" s="256"/>
      <c r="P481" s="292"/>
      <c r="Q481" s="261"/>
      <c r="R481" s="330"/>
      <c r="S481" s="330"/>
      <c r="T481" s="330"/>
      <c r="U481" s="328"/>
      <c r="V481" s="292"/>
      <c r="W481" s="149"/>
      <c r="X481" s="166"/>
      <c r="Y481" s="175" t="str">
        <f>IF(X481=Controles!$D$5,Controles!$E$5,IF(X481=Controles!$D$6,Controles!$E$6,IF(X481=Controles!$D$7,Controles!$E$7," ")))</f>
        <v xml:space="preserve"> </v>
      </c>
      <c r="Z481" s="166"/>
      <c r="AA481" s="65" t="str">
        <f>IF(Z481=Controles!$D$8,Controles!$E$8,IF(Z481=Controles!$D$9,Controles!$E$9," "))</f>
        <v xml:space="preserve"> </v>
      </c>
      <c r="AB481" s="65" t="str">
        <f t="shared" si="254"/>
        <v/>
      </c>
      <c r="AC481" s="166"/>
      <c r="AD481" s="166"/>
      <c r="AE481" s="166"/>
      <c r="AF481" s="97" t="str">
        <f>+IF(X481=Controles!$D$5,Controles!$N$5,IF(X481=Controles!$D$6,Controles!$N$6,IF(X481=Controles!$D$7,Controles!$N$7," ")))</f>
        <v xml:space="preserve"> </v>
      </c>
      <c r="AG481" s="138" t="str">
        <f>IFERROR(IF(AND(AF480=Controles!$N$5,AF481=Controles!$N$5),(AG480-(+AG480*AB481)),IF(AND(AF480=Controles!$N$7,AF481=Controles!$N$5),(AG479-(+AG479*AB481)),IF(AF481=Controles!$N$7,AG480,""))),"")</f>
        <v/>
      </c>
      <c r="AH481" s="138" t="str">
        <f>IFERROR(IF(AND(AF480=Controles!$N$7,AF481=Controles!$N$7),(AH480-(+AH480*AB481)),IF(AND(AF480=Controles!$N$5,AF481=Controles!$N$7),(AH479-(+AH479*AB481)),IF(AF481=Controles!$N$5,AH480,""))),"")</f>
        <v/>
      </c>
      <c r="AI481" s="178" t="str">
        <f t="shared" si="267"/>
        <v/>
      </c>
      <c r="AJ481" s="178" t="str">
        <f t="shared" si="268"/>
        <v/>
      </c>
      <c r="AK481" s="179" t="str">
        <f t="shared" si="269"/>
        <v xml:space="preserve"> </v>
      </c>
      <c r="AL481" s="180" t="str">
        <f>IFERROR(VLOOKUP(AK481,'Matriz Calificación'!$C$54:$F$78,2,FALSE),"")</f>
        <v/>
      </c>
      <c r="AM481" s="181" t="str">
        <f>IFERROR(VLOOKUP(AL481,'Matriz Calificación'!$D$54:$I$78,4,FALSE)," ")</f>
        <v xml:space="preserve"> </v>
      </c>
      <c r="AN481" s="289"/>
      <c r="AO481" s="289"/>
      <c r="AP481" s="292"/>
      <c r="AQ481" s="329"/>
      <c r="AR481" s="66"/>
      <c r="AS481" s="167"/>
      <c r="AT481" s="167"/>
      <c r="AU481" s="167"/>
      <c r="AV481" s="66"/>
      <c r="AW481" s="167"/>
      <c r="AX481" s="169"/>
      <c r="AY481" s="169"/>
      <c r="AZ481" s="259"/>
      <c r="BA481" s="250"/>
      <c r="BB481" s="169"/>
      <c r="BC481" s="250"/>
    </row>
    <row r="482" spans="2:55" s="170" customFormat="1" ht="21" hidden="1" customHeight="1" x14ac:dyDescent="0.25">
      <c r="B482" s="264"/>
      <c r="C482" s="267"/>
      <c r="D482" s="258"/>
      <c r="E482" s="259"/>
      <c r="F482" s="255"/>
      <c r="G482" s="258"/>
      <c r="H482" s="250"/>
      <c r="I482" s="252"/>
      <c r="J482" s="254"/>
      <c r="K482" s="182"/>
      <c r="L482" s="261"/>
      <c r="M482" s="262"/>
      <c r="N482" s="261"/>
      <c r="O482" s="256"/>
      <c r="P482" s="292"/>
      <c r="Q482" s="261"/>
      <c r="R482" s="330"/>
      <c r="S482" s="330"/>
      <c r="T482" s="330"/>
      <c r="U482" s="328"/>
      <c r="V482" s="292"/>
      <c r="W482" s="149"/>
      <c r="X482" s="166"/>
      <c r="Y482" s="175" t="str">
        <f>IF(X482=Controles!$D$5,Controles!$E$5,IF(X482=Controles!$D$6,Controles!$E$6,IF(X482=Controles!$D$7,Controles!$E$7," ")))</f>
        <v xml:space="preserve"> </v>
      </c>
      <c r="Z482" s="166"/>
      <c r="AA482" s="65" t="str">
        <f>IF(Z482=Controles!$D$8,Controles!$E$8,IF(Z482=Controles!$D$9,Controles!$E$9," "))</f>
        <v xml:space="preserve"> </v>
      </c>
      <c r="AB482" s="65" t="str">
        <f t="shared" si="254"/>
        <v/>
      </c>
      <c r="AC482" s="166"/>
      <c r="AD482" s="166"/>
      <c r="AE482" s="166"/>
      <c r="AF482" s="97" t="str">
        <f>+IF(X482=Controles!$D$5,Controles!$N$5,IF(X482=Controles!$D$6,Controles!$N$6,IF(X482=Controles!$D$7,Controles!$N$7," ")))</f>
        <v xml:space="preserve"> </v>
      </c>
      <c r="AG482" s="138" t="str">
        <f>IFERROR(IF(AND(AF481=Controles!$N$5,AF482=Controles!$N$5),(AG481-(+AG481*AB482)),IF(AND(AF481=Controles!$N$7,AF482=Controles!$N$5),(AG480-(+AG480*AB482)),IF(AF482=Controles!$N$7,AG481,""))),"")</f>
        <v/>
      </c>
      <c r="AH482" s="138" t="str">
        <f>IFERROR(IF(AND(AF481=Controles!$N$7,AF482=Controles!$N$7),(AH481-(+AH481*AB482)),IF(AND(AF481=Controles!$N$5,AF482=Controles!$N$7),(AH480-(+AH480*AB482)),IF(AF482=Controles!$N$5,AH481,""))),"")</f>
        <v/>
      </c>
      <c r="AI482" s="178" t="str">
        <f t="shared" si="267"/>
        <v/>
      </c>
      <c r="AJ482" s="178" t="str">
        <f t="shared" si="268"/>
        <v/>
      </c>
      <c r="AK482" s="179" t="str">
        <f t="shared" si="269"/>
        <v xml:space="preserve"> </v>
      </c>
      <c r="AL482" s="180" t="str">
        <f>IFERROR(VLOOKUP(AK482,'Matriz Calificación'!$C$54:$F$78,2,FALSE),"")</f>
        <v/>
      </c>
      <c r="AM482" s="181" t="str">
        <f>IFERROR(VLOOKUP(AL482,'Matriz Calificación'!$D$54:$I$78,4,FALSE)," ")</f>
        <v xml:space="preserve"> </v>
      </c>
      <c r="AN482" s="289"/>
      <c r="AO482" s="289"/>
      <c r="AP482" s="292"/>
      <c r="AQ482" s="329"/>
      <c r="AR482" s="66"/>
      <c r="AS482" s="167"/>
      <c r="AT482" s="167"/>
      <c r="AU482" s="167"/>
      <c r="AV482" s="66"/>
      <c r="AW482" s="167"/>
      <c r="AX482" s="169"/>
      <c r="AY482" s="169"/>
      <c r="AZ482" s="259"/>
      <c r="BA482" s="250"/>
      <c r="BB482" s="169"/>
      <c r="BC482" s="250"/>
    </row>
    <row r="483" spans="2:55" s="170" customFormat="1" ht="21" hidden="1" customHeight="1" x14ac:dyDescent="0.25">
      <c r="B483" s="264"/>
      <c r="C483" s="267"/>
      <c r="D483" s="258"/>
      <c r="E483" s="259"/>
      <c r="F483" s="255"/>
      <c r="G483" s="258"/>
      <c r="H483" s="250"/>
      <c r="I483" s="252"/>
      <c r="J483" s="254"/>
      <c r="K483" s="182"/>
      <c r="L483" s="261"/>
      <c r="M483" s="262"/>
      <c r="N483" s="261"/>
      <c r="O483" s="256"/>
      <c r="P483" s="292"/>
      <c r="Q483" s="261"/>
      <c r="R483" s="330"/>
      <c r="S483" s="330"/>
      <c r="T483" s="330"/>
      <c r="U483" s="328"/>
      <c r="V483" s="292"/>
      <c r="W483" s="149"/>
      <c r="X483" s="166"/>
      <c r="Y483" s="175" t="str">
        <f>IF(X483=Controles!$D$5,Controles!$E$5,IF(X483=Controles!$D$6,Controles!$E$6,IF(X483=Controles!$D$7,Controles!$E$7," ")))</f>
        <v xml:space="preserve"> </v>
      </c>
      <c r="Z483" s="166"/>
      <c r="AA483" s="65" t="str">
        <f>IF(Z483=Controles!$D$8,Controles!$E$8,IF(Z483=Controles!$D$9,Controles!$E$9," "))</f>
        <v xml:space="preserve"> </v>
      </c>
      <c r="AB483" s="65" t="str">
        <f t="shared" si="254"/>
        <v/>
      </c>
      <c r="AC483" s="166"/>
      <c r="AD483" s="166"/>
      <c r="AE483" s="166"/>
      <c r="AF483" s="97" t="str">
        <f>+IF(X483=Controles!$D$5,Controles!$N$5,IF(X483=Controles!$D$6,Controles!$N$6,IF(X483=Controles!$D$7,Controles!$N$7," ")))</f>
        <v xml:space="preserve"> </v>
      </c>
      <c r="AG483" s="138" t="str">
        <f>IFERROR(IF(AND(AF482=Controles!$N$5,AF483=Controles!$N$5),(AG482-(+AG482*AB483)),IF(AND(AF482=Controles!$N$7,AF483=Controles!$N$5),(AG481-(+AG481*AB483)),IF(AF483=Controles!$N$7,AG482,""))),"")</f>
        <v/>
      </c>
      <c r="AH483" s="138" t="str">
        <f>IFERROR(IF(AND(AF482=Controles!$N$7,AF483=Controles!$N$7),(AH482-(+AH482*AB483)),IF(AND(AF482=Controles!$N$5,AF483=Controles!$N$7),(AH481-(+AH481*AB483)),IF(AF483=Controles!$N$5,AH482,""))),"")</f>
        <v/>
      </c>
      <c r="AI483" s="178" t="str">
        <f t="shared" si="267"/>
        <v/>
      </c>
      <c r="AJ483" s="178" t="str">
        <f t="shared" si="268"/>
        <v/>
      </c>
      <c r="AK483" s="179" t="str">
        <f t="shared" si="269"/>
        <v xml:space="preserve"> </v>
      </c>
      <c r="AL483" s="180" t="str">
        <f>IFERROR(VLOOKUP(AK483,'Matriz Calificación'!$C$54:$F$78,2,FALSE),"")</f>
        <v/>
      </c>
      <c r="AM483" s="181" t="str">
        <f>IFERROR(VLOOKUP(AL483,'Matriz Calificación'!$D$54:$I$78,4,FALSE)," ")</f>
        <v xml:space="preserve"> </v>
      </c>
      <c r="AN483" s="289"/>
      <c r="AO483" s="289"/>
      <c r="AP483" s="292"/>
      <c r="AQ483" s="329"/>
      <c r="AR483" s="66"/>
      <c r="AS483" s="167"/>
      <c r="AT483" s="167"/>
      <c r="AU483" s="167"/>
      <c r="AV483" s="66"/>
      <c r="AW483" s="167"/>
      <c r="AX483" s="169"/>
      <c r="AY483" s="169"/>
      <c r="AZ483" s="259"/>
      <c r="BA483" s="250"/>
      <c r="BB483" s="169"/>
      <c r="BC483" s="250"/>
    </row>
    <row r="484" spans="2:55" s="170" customFormat="1" ht="21" hidden="1" customHeight="1" x14ac:dyDescent="0.25">
      <c r="B484" s="264"/>
      <c r="C484" s="267"/>
      <c r="D484" s="258"/>
      <c r="E484" s="259"/>
      <c r="F484" s="255"/>
      <c r="G484" s="258"/>
      <c r="H484" s="250"/>
      <c r="I484" s="252"/>
      <c r="J484" s="254"/>
      <c r="K484" s="182"/>
      <c r="L484" s="261"/>
      <c r="M484" s="262"/>
      <c r="N484" s="261"/>
      <c r="O484" s="256"/>
      <c r="P484" s="292"/>
      <c r="Q484" s="261"/>
      <c r="R484" s="330"/>
      <c r="S484" s="330"/>
      <c r="T484" s="330"/>
      <c r="U484" s="328"/>
      <c r="V484" s="292"/>
      <c r="W484" s="149"/>
      <c r="X484" s="166"/>
      <c r="Y484" s="175" t="str">
        <f>IF(X484=Controles!$D$5,Controles!$E$5,IF(X484=Controles!$D$6,Controles!$E$6,IF(X484=Controles!$D$7,Controles!$E$7," ")))</f>
        <v xml:space="preserve"> </v>
      </c>
      <c r="Z484" s="166"/>
      <c r="AA484" s="65" t="str">
        <f>IF(Z484=Controles!$D$8,Controles!$E$8,IF(Z484=Controles!$D$9,Controles!$E$9," "))</f>
        <v xml:space="preserve"> </v>
      </c>
      <c r="AB484" s="65" t="str">
        <f t="shared" si="254"/>
        <v/>
      </c>
      <c r="AC484" s="166"/>
      <c r="AD484" s="166"/>
      <c r="AE484" s="166"/>
      <c r="AF484" s="97" t="str">
        <f>+IF(X484=Controles!$D$5,Controles!$N$5,IF(X484=Controles!$D$6,Controles!$N$6,IF(X484=Controles!$D$7,Controles!$N$7," ")))</f>
        <v xml:space="preserve"> </v>
      </c>
      <c r="AG484" s="138" t="str">
        <f>IFERROR(IF(AND(AF483=Controles!$N$5,AF484=Controles!$N$5),(AG483-(+AG483*AB484)),IF(AND(AF483=Controles!$N$7,AF484=Controles!$N$5),(AG482-(+AG482*AB484)),IF(AF484=Controles!$N$7,AG483,""))),"")</f>
        <v/>
      </c>
      <c r="AH484" s="138" t="str">
        <f>IFERROR(IF(AND(AF483=Controles!$N$7,AF484=Controles!$N$7),(AH483-(+AH483*AB484)),IF(AND(AF483=Controles!$N$5,AF484=Controles!$N$7),(AH482-(+AH482*AB484)),IF(AF484=Controles!$N$5,AH483,""))),"")</f>
        <v/>
      </c>
      <c r="AI484" s="178" t="str">
        <f t="shared" si="267"/>
        <v/>
      </c>
      <c r="AJ484" s="178" t="str">
        <f t="shared" si="268"/>
        <v/>
      </c>
      <c r="AK484" s="179" t="str">
        <f t="shared" si="269"/>
        <v xml:space="preserve"> </v>
      </c>
      <c r="AL484" s="180" t="str">
        <f>IFERROR(VLOOKUP(AK484,'Matriz Calificación'!$C$54:$F$78,2,FALSE),"")</f>
        <v/>
      </c>
      <c r="AM484" s="181" t="str">
        <f>IFERROR(VLOOKUP(AL484,'Matriz Calificación'!$D$54:$I$78,4,FALSE)," ")</f>
        <v xml:space="preserve"> </v>
      </c>
      <c r="AN484" s="289"/>
      <c r="AO484" s="289"/>
      <c r="AP484" s="292"/>
      <c r="AQ484" s="329"/>
      <c r="AR484" s="66"/>
      <c r="AS484" s="167"/>
      <c r="AT484" s="167"/>
      <c r="AU484" s="167"/>
      <c r="AV484" s="66"/>
      <c r="AW484" s="167"/>
      <c r="AX484" s="169"/>
      <c r="AY484" s="169"/>
      <c r="AZ484" s="259"/>
      <c r="BA484" s="250"/>
      <c r="BB484" s="169"/>
      <c r="BC484" s="250"/>
    </row>
    <row r="485" spans="2:55" s="170" customFormat="1" ht="21" hidden="1" customHeight="1" x14ac:dyDescent="0.25">
      <c r="B485" s="264"/>
      <c r="C485" s="267"/>
      <c r="D485" s="258"/>
      <c r="E485" s="259"/>
      <c r="F485" s="255"/>
      <c r="G485" s="258"/>
      <c r="H485" s="250"/>
      <c r="I485" s="252"/>
      <c r="J485" s="254"/>
      <c r="K485" s="182"/>
      <c r="L485" s="261"/>
      <c r="M485" s="262"/>
      <c r="N485" s="261"/>
      <c r="O485" s="256"/>
      <c r="P485" s="292"/>
      <c r="Q485" s="261"/>
      <c r="R485" s="330"/>
      <c r="S485" s="330"/>
      <c r="T485" s="330"/>
      <c r="U485" s="328"/>
      <c r="V485" s="292"/>
      <c r="W485" s="149"/>
      <c r="X485" s="166"/>
      <c r="Y485" s="175" t="str">
        <f>IF(X485=Controles!$D$5,Controles!$E$5,IF(X485=Controles!$D$6,Controles!$E$6,IF(X485=Controles!$D$7,Controles!$E$7," ")))</f>
        <v xml:space="preserve"> </v>
      </c>
      <c r="Z485" s="166"/>
      <c r="AA485" s="65" t="str">
        <f>IF(Z485=Controles!$D$8,Controles!$E$8,IF(Z485=Controles!$D$9,Controles!$E$9," "))</f>
        <v xml:space="preserve"> </v>
      </c>
      <c r="AB485" s="65" t="str">
        <f t="shared" si="254"/>
        <v/>
      </c>
      <c r="AC485" s="166"/>
      <c r="AD485" s="166"/>
      <c r="AE485" s="166"/>
      <c r="AF485" s="97" t="str">
        <f>+IF(X485=Controles!$D$5,Controles!$N$5,IF(X485=Controles!$D$6,Controles!$N$6,IF(X485=Controles!$D$7,Controles!$N$7," ")))</f>
        <v xml:space="preserve"> </v>
      </c>
      <c r="AG485" s="138" t="str">
        <f>IFERROR(IF(AND(AF484=Controles!$N$5,AF485=Controles!$N$5),(AG484-(+AG484*AB485)),IF(AND(AF484=Controles!$N$7,AF485=Controles!$N$5),(AG483-(+AG483*AB485)),IF(AF485=Controles!$N$7,AG484,""))),"")</f>
        <v/>
      </c>
      <c r="AH485" s="138" t="str">
        <f>IFERROR(IF(AND(AF484=Controles!$N$7,AF485=Controles!$N$7),(AH484-(+AH484*AB485)),IF(AND(AF484=Controles!$N$5,AF485=Controles!$N$7),(AH483-(+AH483*AB485)),IF(AF485=Controles!$N$5,AH484,""))),"")</f>
        <v/>
      </c>
      <c r="AI485" s="178" t="str">
        <f t="shared" si="267"/>
        <v/>
      </c>
      <c r="AJ485" s="178" t="str">
        <f t="shared" si="268"/>
        <v/>
      </c>
      <c r="AK485" s="179" t="str">
        <f t="shared" si="269"/>
        <v xml:space="preserve"> </v>
      </c>
      <c r="AL485" s="180" t="str">
        <f>IFERROR(VLOOKUP(AK485,'Matriz Calificación'!$C$54:$F$78,2,FALSE),"")</f>
        <v/>
      </c>
      <c r="AM485" s="181" t="str">
        <f>IFERROR(VLOOKUP(AL485,'Matriz Calificación'!$D$54:$I$78,4,FALSE)," ")</f>
        <v xml:space="preserve"> </v>
      </c>
      <c r="AN485" s="289"/>
      <c r="AO485" s="289"/>
      <c r="AP485" s="292"/>
      <c r="AQ485" s="329"/>
      <c r="AR485" s="66"/>
      <c r="AS485" s="165"/>
      <c r="AT485" s="168"/>
      <c r="AU485" s="168"/>
      <c r="AV485" s="66"/>
      <c r="AW485" s="167"/>
      <c r="AX485" s="169"/>
      <c r="AY485" s="169"/>
      <c r="AZ485" s="259"/>
      <c r="BA485" s="250"/>
      <c r="BB485" s="169"/>
      <c r="BC485" s="250"/>
    </row>
    <row r="486" spans="2:55" s="170" customFormat="1" ht="21" hidden="1" customHeight="1" x14ac:dyDescent="0.25">
      <c r="B486" s="264"/>
      <c r="C486" s="267"/>
      <c r="D486" s="258"/>
      <c r="E486" s="259"/>
      <c r="F486" s="255"/>
      <c r="G486" s="258"/>
      <c r="H486" s="250"/>
      <c r="I486" s="252"/>
      <c r="J486" s="254"/>
      <c r="K486" s="182"/>
      <c r="L486" s="261"/>
      <c r="M486" s="262"/>
      <c r="N486" s="261"/>
      <c r="O486" s="256"/>
      <c r="P486" s="292"/>
      <c r="Q486" s="261"/>
      <c r="R486" s="330"/>
      <c r="S486" s="330"/>
      <c r="T486" s="330"/>
      <c r="U486" s="328"/>
      <c r="V486" s="292"/>
      <c r="W486" s="149"/>
      <c r="X486" s="166"/>
      <c r="Y486" s="175" t="str">
        <f>IF(X486=Controles!$D$5,Controles!$E$5,IF(X486=Controles!$D$6,Controles!$E$6,IF(X486=Controles!$D$7,Controles!$E$7," ")))</f>
        <v xml:space="preserve"> </v>
      </c>
      <c r="Z486" s="166"/>
      <c r="AA486" s="65" t="str">
        <f>IF(Z486=Controles!$D$8,Controles!$E$8,IF(Z486=Controles!$D$9,Controles!$E$9," "))</f>
        <v xml:space="preserve"> </v>
      </c>
      <c r="AB486" s="65" t="str">
        <f t="shared" si="254"/>
        <v/>
      </c>
      <c r="AC486" s="166"/>
      <c r="AD486" s="166"/>
      <c r="AE486" s="166"/>
      <c r="AF486" s="97" t="str">
        <f>+IF(X486=Controles!$D$5,Controles!$N$5,IF(X486=Controles!$D$6,Controles!$N$6,IF(X486=Controles!$D$7,Controles!$N$7," ")))</f>
        <v xml:space="preserve"> </v>
      </c>
      <c r="AG486" s="138" t="str">
        <f>IFERROR(IF(AND(AF485=Controles!$N$5,AF486=Controles!$N$5),(AG485-(+AG485*AB486)),IF(AND(AF485=Controles!$N$7,AF486=Controles!$N$5),(AG484-(+AG484*AB486)),IF(AF486=Controles!$N$7,AG485,""))),"")</f>
        <v/>
      </c>
      <c r="AH486" s="138" t="str">
        <f>IFERROR(IF(AND(AF485=Controles!$N$7,AF486=Controles!$N$7),(AH485-(+AH485*AB486)),IF(AND(AF485=Controles!$N$5,AF486=Controles!$N$7),(AH484-(+AH484*AB486)),IF(AF486=Controles!$N$5,AH485,""))),"")</f>
        <v/>
      </c>
      <c r="AI486" s="178" t="str">
        <f t="shared" si="267"/>
        <v/>
      </c>
      <c r="AJ486" s="178" t="str">
        <f t="shared" si="268"/>
        <v/>
      </c>
      <c r="AK486" s="179" t="str">
        <f t="shared" si="269"/>
        <v xml:space="preserve"> </v>
      </c>
      <c r="AL486" s="180" t="str">
        <f>IFERROR(VLOOKUP(AK486,'Matriz Calificación'!$C$54:$F$78,2,FALSE),"")</f>
        <v/>
      </c>
      <c r="AM486" s="181" t="str">
        <f>IFERROR(VLOOKUP(AL486,'Matriz Calificación'!$D$54:$I$78,4,FALSE)," ")</f>
        <v xml:space="preserve"> </v>
      </c>
      <c r="AN486" s="289"/>
      <c r="AO486" s="289"/>
      <c r="AP486" s="292"/>
      <c r="AQ486" s="329"/>
      <c r="AR486" s="66"/>
      <c r="AS486" s="165"/>
      <c r="AT486" s="168"/>
      <c r="AU486" s="168"/>
      <c r="AV486" s="66"/>
      <c r="AW486" s="167"/>
      <c r="AX486" s="169"/>
      <c r="AY486" s="169"/>
      <c r="AZ486" s="259"/>
      <c r="BA486" s="250"/>
      <c r="BB486" s="169"/>
      <c r="BC486" s="250"/>
    </row>
    <row r="487" spans="2:55" s="170" customFormat="1" ht="21" hidden="1" customHeight="1" x14ac:dyDescent="0.25">
      <c r="B487" s="265"/>
      <c r="C487" s="268"/>
      <c r="D487" s="258"/>
      <c r="E487" s="259"/>
      <c r="F487" s="255"/>
      <c r="G487" s="258"/>
      <c r="H487" s="250"/>
      <c r="I487" s="253"/>
      <c r="J487" s="254"/>
      <c r="K487" s="182"/>
      <c r="L487" s="261"/>
      <c r="M487" s="262"/>
      <c r="N487" s="261"/>
      <c r="O487" s="257"/>
      <c r="P487" s="292"/>
      <c r="Q487" s="261"/>
      <c r="R487" s="330"/>
      <c r="S487" s="330"/>
      <c r="T487" s="330"/>
      <c r="U487" s="328"/>
      <c r="V487" s="292"/>
      <c r="W487" s="149"/>
      <c r="X487" s="166"/>
      <c r="Y487" s="175" t="str">
        <f>IF(X487=Controles!$D$5,Controles!$E$5,IF(X487=Controles!$D$6,Controles!$E$6,IF(X487=Controles!$D$7,Controles!$E$7," ")))</f>
        <v xml:space="preserve"> </v>
      </c>
      <c r="Z487" s="166"/>
      <c r="AA487" s="65" t="str">
        <f>IF(Z487=Controles!$D$8,Controles!$E$8,IF(Z487=Controles!$D$9,Controles!$E$9," "))</f>
        <v xml:space="preserve"> </v>
      </c>
      <c r="AB487" s="65" t="str">
        <f t="shared" si="254"/>
        <v/>
      </c>
      <c r="AC487" s="166"/>
      <c r="AD487" s="166"/>
      <c r="AE487" s="166"/>
      <c r="AF487" s="97" t="str">
        <f>+IF(X487=Controles!$D$5,Controles!$N$5,IF(X487=Controles!$D$6,Controles!$N$6,IF(X487=Controles!$D$7,Controles!$N$7," ")))</f>
        <v xml:space="preserve"> </v>
      </c>
      <c r="AG487" s="138" t="str">
        <f>IFERROR(IF(AND(AF486=Controles!$N$5,AF487=Controles!$N$5),(AG486-(+AG486*AB487)),IF(AND(AF486=Controles!$N$7,AF487=Controles!$N$5),(AG485-(+AG485*AB487)),IF(AF487=Controles!$N$7,AG486,""))),"")</f>
        <v/>
      </c>
      <c r="AH487" s="138" t="str">
        <f>IFERROR(IF(AND(AF486=Controles!$N$7,AF487=Controles!$N$7),(AH486-(+AH486*AB487)),IF(AND(AF486=Controles!$N$5,AF487=Controles!$N$7),(AH485-(+AH485*AB487)),IF(AF487=Controles!$N$5,AH486,""))),"")</f>
        <v/>
      </c>
      <c r="AI487" s="178" t="str">
        <f t="shared" si="267"/>
        <v/>
      </c>
      <c r="AJ487" s="178" t="str">
        <f t="shared" si="268"/>
        <v/>
      </c>
      <c r="AK487" s="179" t="str">
        <f t="shared" si="269"/>
        <v xml:space="preserve"> </v>
      </c>
      <c r="AL487" s="180" t="str">
        <f>IFERROR(VLOOKUP(AK487,'Matriz Calificación'!$C$54:$F$78,2,FALSE),"")</f>
        <v/>
      </c>
      <c r="AM487" s="181" t="str">
        <f>IFERROR(VLOOKUP(AL487,'Matriz Calificación'!$D$54:$I$78,4,FALSE)," ")</f>
        <v xml:space="preserve"> </v>
      </c>
      <c r="AN487" s="290"/>
      <c r="AO487" s="290"/>
      <c r="AP487" s="292"/>
      <c r="AQ487" s="329"/>
      <c r="AR487" s="66"/>
      <c r="AS487" s="165"/>
      <c r="AT487" s="67"/>
      <c r="AU487" s="67"/>
      <c r="AV487" s="66"/>
      <c r="AW487" s="167"/>
      <c r="AX487" s="169"/>
      <c r="AY487" s="169"/>
      <c r="AZ487" s="259"/>
      <c r="BA487" s="250"/>
      <c r="BB487" s="169"/>
      <c r="BC487" s="250"/>
    </row>
    <row r="488" spans="2:55" s="170" customFormat="1" ht="21" hidden="1" customHeight="1" x14ac:dyDescent="0.25">
      <c r="B488" s="263"/>
      <c r="C488" s="266" t="str">
        <f>+IFERROR(VLOOKUP(B488,INF!$A$2:$B$90,2,FALSE)," ")</f>
        <v xml:space="preserve"> </v>
      </c>
      <c r="D488" s="258"/>
      <c r="E488" s="259"/>
      <c r="F488" s="260"/>
      <c r="G488" s="258"/>
      <c r="H488" s="250"/>
      <c r="I488" s="251"/>
      <c r="J488" s="254" t="str">
        <f t="shared" ref="J488" si="270">IF(G488&lt;&gt;"",CONCATENATE("Posibilidad de ",G488," por"," ",H488," debido a"," ",I488),"")</f>
        <v/>
      </c>
      <c r="K488" s="182"/>
      <c r="L488" s="261"/>
      <c r="M488" s="262"/>
      <c r="N488" s="261"/>
      <c r="O488" s="256"/>
      <c r="P488" s="292" t="str">
        <f>IF(O488="","",IF(O488&lt;=2,Probabilidad!$B$8,IF(O488&lt;=11.999,Probabilidad!$B$7,IF(O488&lt;=48,Probabilidad!$B$6,IF(O488&lt;=239.999,Probabilidad!$B$5,IF(O488&gt;=240,Probabilidad!$B$4,""))))))</f>
        <v/>
      </c>
      <c r="Q488" s="261"/>
      <c r="R488" s="330" t="str">
        <f>IFERROR(VLOOKUP(P488,Probabilidad!$B$4:$C$8,2,FALSE),"")</f>
        <v/>
      </c>
      <c r="S488" s="330" t="str">
        <f>IFERROR(VLOOKUP(Q488,Impacto!$B$4:$C$16,2,FALSE),"")</f>
        <v/>
      </c>
      <c r="T488" s="330" t="str">
        <f t="shared" ref="T488" si="271">IFERROR(VALUE((R488&amp;""&amp;S488))," ")</f>
        <v xml:space="preserve"> </v>
      </c>
      <c r="U488" s="328" t="str">
        <f>IFERROR(VLOOKUP(T488,'Matriz Calificación'!$C$54:$D$78,2,FALSE)," ")</f>
        <v xml:space="preserve"> </v>
      </c>
      <c r="V488" s="292" t="str">
        <f>IFERROR(VLOOKUP(T488,'Matriz Calificación'!$C$54:$F$78,3,FALSE)," ")</f>
        <v xml:space="preserve"> </v>
      </c>
      <c r="W488" s="149"/>
      <c r="X488" s="166"/>
      <c r="Y488" s="175" t="str">
        <f>IF(X488=Controles!$D$5,Controles!$E$5,IF(X488=Controles!$D$6,Controles!$E$6,IF(X488=Controles!$D$7,Controles!$E$7," ")))</f>
        <v xml:space="preserve"> </v>
      </c>
      <c r="Z488" s="166"/>
      <c r="AA488" s="65" t="str">
        <f>IF(Z488=Controles!$D$8,Controles!$E$8,IF(Z488=Controles!$D$9,Controles!$E$9," "))</f>
        <v xml:space="preserve"> </v>
      </c>
      <c r="AB488" s="65" t="str">
        <f t="shared" si="254"/>
        <v/>
      </c>
      <c r="AC488" s="166"/>
      <c r="AD488" s="166"/>
      <c r="AE488" s="166"/>
      <c r="AF488" s="97" t="str">
        <f>+IF(X488=Controles!$D$5,Controles!$N$5,IF(X488=Controles!$D$6,Controles!$N$6,IF(X488=Controles!$D$7,Controles!$N$7," ")))</f>
        <v xml:space="preserve"> </v>
      </c>
      <c r="AG488" s="138" t="str">
        <f>IFERROR(IF(AF488=Controles!$N$5,(($R$488-($R$488*AB488))),IF(AF488=Controles!$N$7,$R$488,""))," ")</f>
        <v/>
      </c>
      <c r="AH488" s="138" t="str">
        <f>IFERROR(IF(AF488=Controles!$N$7,(($S$488-($S$488*AB488))),IF(AF488=Controles!$N$5,$S$488,""))," ")</f>
        <v/>
      </c>
      <c r="AI488" s="178" t="str">
        <f>IFERROR(IF(AG488="","",IF(AG488&lt;=20,"20",IF(AG488&lt;=40,"40",IF(AG488&lt;=60,"60",IF(AG488&lt;=80,"80","100"))))),"")</f>
        <v/>
      </c>
      <c r="AJ488" s="178" t="str">
        <f>IFERROR(IF(AH488="","",IF(AH488&lt;=20,"20",IF(AH488&lt;=40,"40",IF(AH488&lt;=60,"60",IF(AH488&lt;=80,"80","100"))))),"")</f>
        <v/>
      </c>
      <c r="AK488" s="179" t="str">
        <f>IFERROR(VALUE((AI488&amp;""&amp;AJ488))," ")</f>
        <v xml:space="preserve"> </v>
      </c>
      <c r="AL488" s="180" t="str">
        <f>IFERROR(VLOOKUP(AK488,'Matriz Calificación'!$C$54:$F$78,2,FALSE),"")</f>
        <v/>
      </c>
      <c r="AM488" s="181" t="str">
        <f>IFERROR(VLOOKUP(AL488,'Matriz Calificación'!$D$54:$I$78,4,FALSE)," ")</f>
        <v xml:space="preserve"> </v>
      </c>
      <c r="AN488" s="288" t="e" cm="1" vm="1">
        <f t="array" aca="1" ref="AN488" ca="1">INDEX(AK488:AK496,COUNT(AK488:AK496))</f>
        <v>#VALUE!</v>
      </c>
      <c r="AO488" s="288" t="str">
        <f ca="1">IFERROR(VLOOKUP(AN488,'Matriz Calificación'!$C$54:$F$78,2,FALSE),"")</f>
        <v/>
      </c>
      <c r="AP488" s="292" t="str">
        <f ca="1">IFERROR(VLOOKUP(AO488,'Matriz Calificación'!$D$54:$I$78,4,FALSE)," ")</f>
        <v xml:space="preserve"> </v>
      </c>
      <c r="AQ488" s="329" t="str">
        <f ca="1">IFERROR(VLOOKUP(AO488,'Matriz Calificación'!$D$54:$I$78,5,FALSE)," ")</f>
        <v xml:space="preserve"> </v>
      </c>
      <c r="AR488" s="66"/>
      <c r="AS488" s="167"/>
      <c r="AT488" s="167"/>
      <c r="AU488" s="167"/>
      <c r="AV488" s="66"/>
      <c r="AW488" s="167"/>
      <c r="AX488" s="169"/>
      <c r="AY488" s="169"/>
      <c r="AZ488" s="259"/>
      <c r="BA488" s="250"/>
      <c r="BB488" s="169"/>
      <c r="BC488" s="250"/>
    </row>
    <row r="489" spans="2:55" s="170" customFormat="1" ht="21" hidden="1" customHeight="1" x14ac:dyDescent="0.25">
      <c r="B489" s="264"/>
      <c r="C489" s="267"/>
      <c r="D489" s="258"/>
      <c r="E489" s="259"/>
      <c r="F489" s="255"/>
      <c r="G489" s="258"/>
      <c r="H489" s="250"/>
      <c r="I489" s="252"/>
      <c r="J489" s="254"/>
      <c r="K489" s="182"/>
      <c r="L489" s="261"/>
      <c r="M489" s="262"/>
      <c r="N489" s="261"/>
      <c r="O489" s="256"/>
      <c r="P489" s="292"/>
      <c r="Q489" s="261"/>
      <c r="R489" s="330"/>
      <c r="S489" s="330"/>
      <c r="T489" s="330"/>
      <c r="U489" s="328"/>
      <c r="V489" s="292"/>
      <c r="W489" s="149"/>
      <c r="X489" s="166"/>
      <c r="Y489" s="175" t="str">
        <f>IF(X489=Controles!$D$5,Controles!$E$5,IF(X489=Controles!$D$6,Controles!$E$6,IF(X489=Controles!$D$7,Controles!$E$7," ")))</f>
        <v xml:space="preserve"> </v>
      </c>
      <c r="Z489" s="166"/>
      <c r="AA489" s="65" t="str">
        <f>IF(Z489=Controles!$D$8,Controles!$E$8,IF(Z489=Controles!$D$9,Controles!$E$9," "))</f>
        <v xml:space="preserve"> </v>
      </c>
      <c r="AB489" s="65" t="str">
        <f t="shared" si="254"/>
        <v/>
      </c>
      <c r="AC489" s="166"/>
      <c r="AD489" s="166"/>
      <c r="AE489" s="166"/>
      <c r="AF489" s="97" t="str">
        <f>+IF(X489=Controles!$D$5,Controles!$N$5,IF(X489=Controles!$D$6,Controles!$N$6,IF(X489=Controles!$D$7,Controles!$N$7," ")))</f>
        <v xml:space="preserve"> </v>
      </c>
      <c r="AG489" s="138" t="str">
        <f>IFERROR(IF(AND(AF488=Controles!$N$5,AF489=Controles!$N$5),(AG488-(+AG488*AB489)),IF(AF489=Controles!$N$5,(R488-(+R488*AB489)),IF(AF489=Controles!$N$7,AG488,""))),"")</f>
        <v/>
      </c>
      <c r="AH489" s="138" t="str">
        <f>IFERROR(IF(AND(AF488=Controles!$N$7,AF489=Controles!$N$7),(AH488-(+AH488*AB489)),IF(AF489=Controles!$N$7,($S$488-(+$S$488*AB489)),IF(AF489=Controles!$N$5,AH488,""))),"")</f>
        <v/>
      </c>
      <c r="AI489" s="178" t="str">
        <f t="shared" ref="AI489:AI496" si="272">IFERROR(IF(AG489="","",IF(AG489&lt;=20,"20",IF(AG489&lt;=40,"40",IF(AG489&lt;=60,"60",IF(AG489&lt;=80,"80","100"))))),"")</f>
        <v/>
      </c>
      <c r="AJ489" s="178" t="str">
        <f t="shared" ref="AJ489:AJ496" si="273">IFERROR(IF(AH489="","",IF(AH489&lt;=20,"20",IF(AH489&lt;=40,"40",IF(AH489&lt;=60,"60",IF(AH489&lt;=80,"80","100"))))),"")</f>
        <v/>
      </c>
      <c r="AK489" s="179" t="str">
        <f t="shared" ref="AK489:AK496" si="274">IFERROR(VALUE((AI489&amp;""&amp;AJ489))," ")</f>
        <v xml:space="preserve"> </v>
      </c>
      <c r="AL489" s="180" t="str">
        <f>IFERROR(VLOOKUP(AK489,'Matriz Calificación'!$C$54:$F$78,2,FALSE),"")</f>
        <v/>
      </c>
      <c r="AM489" s="181" t="str">
        <f>IFERROR(VLOOKUP(AL489,'Matriz Calificación'!$D$54:$I$78,4,FALSE)," ")</f>
        <v xml:space="preserve"> </v>
      </c>
      <c r="AN489" s="289"/>
      <c r="AO489" s="289"/>
      <c r="AP489" s="292"/>
      <c r="AQ489" s="329"/>
      <c r="AR489" s="66"/>
      <c r="AS489" s="167"/>
      <c r="AT489" s="167"/>
      <c r="AU489" s="167"/>
      <c r="AV489" s="66"/>
      <c r="AW489" s="167"/>
      <c r="AX489" s="169"/>
      <c r="AY489" s="169"/>
      <c r="AZ489" s="259"/>
      <c r="BA489" s="250"/>
      <c r="BB489" s="169"/>
      <c r="BC489" s="250"/>
    </row>
    <row r="490" spans="2:55" s="170" customFormat="1" ht="21" hidden="1" customHeight="1" x14ac:dyDescent="0.25">
      <c r="B490" s="264"/>
      <c r="C490" s="267"/>
      <c r="D490" s="258"/>
      <c r="E490" s="259"/>
      <c r="F490" s="255"/>
      <c r="G490" s="258"/>
      <c r="H490" s="250"/>
      <c r="I490" s="252"/>
      <c r="J490" s="254"/>
      <c r="K490" s="182"/>
      <c r="L490" s="261"/>
      <c r="M490" s="262"/>
      <c r="N490" s="261"/>
      <c r="O490" s="256"/>
      <c r="P490" s="292"/>
      <c r="Q490" s="261"/>
      <c r="R490" s="330"/>
      <c r="S490" s="330"/>
      <c r="T490" s="330"/>
      <c r="U490" s="328"/>
      <c r="V490" s="292"/>
      <c r="W490" s="149"/>
      <c r="X490" s="166"/>
      <c r="Y490" s="175" t="str">
        <f>IF(X490=Controles!$D$5,Controles!$E$5,IF(X490=Controles!$D$6,Controles!$E$6,IF(X490=Controles!$D$7,Controles!$E$7," ")))</f>
        <v xml:space="preserve"> </v>
      </c>
      <c r="Z490" s="166"/>
      <c r="AA490" s="65" t="str">
        <f>IF(Z490=Controles!$D$8,Controles!$E$8,IF(Z490=Controles!$D$9,Controles!$E$9," "))</f>
        <v xml:space="preserve"> </v>
      </c>
      <c r="AB490" s="65" t="str">
        <f t="shared" si="254"/>
        <v/>
      </c>
      <c r="AC490" s="166"/>
      <c r="AD490" s="166"/>
      <c r="AE490" s="166"/>
      <c r="AF490" s="97" t="str">
        <f>+IF(X490=Controles!$D$5,Controles!$N$5,IF(X490=Controles!$D$6,Controles!$N$6,IF(X490=Controles!$D$7,Controles!$N$7," ")))</f>
        <v xml:space="preserve"> </v>
      </c>
      <c r="AG490" s="138" t="str">
        <f>IFERROR(IF(AND(AF489=Controles!$N$5,AF490=Controles!$N$5),(AG489-(+AG489*AB490)),IF(AND(AF489=Controles!$N$7,AF490=Controles!$N$5),(AG488-(+AG488*AB490)),IF(AF490=Controles!$N$7,AG489,""))),"")</f>
        <v/>
      </c>
      <c r="AH490" s="138" t="str">
        <f>IFERROR(IF(AND(AF489=Controles!$N$7,AF490=Controles!$N$7),(AH489-(+AH489*AB490)),IF(AND(AF489=Controles!$N$5,AF490=Controles!$N$7),(AH488-(+AH488*AB490)),IF(AF490=Controles!$N$5,AH489,""))),"")</f>
        <v/>
      </c>
      <c r="AI490" s="178" t="str">
        <f t="shared" si="272"/>
        <v/>
      </c>
      <c r="AJ490" s="178" t="str">
        <f t="shared" si="273"/>
        <v/>
      </c>
      <c r="AK490" s="179" t="str">
        <f t="shared" si="274"/>
        <v xml:space="preserve"> </v>
      </c>
      <c r="AL490" s="180" t="str">
        <f>IFERROR(VLOOKUP(AK490,'Matriz Calificación'!$C$54:$F$78,2,FALSE),"")</f>
        <v/>
      </c>
      <c r="AM490" s="181" t="str">
        <f>IFERROR(VLOOKUP(AL490,'Matriz Calificación'!$D$54:$I$78,4,FALSE)," ")</f>
        <v xml:space="preserve"> </v>
      </c>
      <c r="AN490" s="289"/>
      <c r="AO490" s="289"/>
      <c r="AP490" s="292"/>
      <c r="AQ490" s="329"/>
      <c r="AR490" s="66"/>
      <c r="AS490" s="167"/>
      <c r="AT490" s="167"/>
      <c r="AU490" s="167"/>
      <c r="AV490" s="66"/>
      <c r="AW490" s="167"/>
      <c r="AX490" s="169"/>
      <c r="AY490" s="169"/>
      <c r="AZ490" s="259"/>
      <c r="BA490" s="250"/>
      <c r="BB490" s="169"/>
      <c r="BC490" s="250"/>
    </row>
    <row r="491" spans="2:55" s="170" customFormat="1" ht="21" hidden="1" customHeight="1" x14ac:dyDescent="0.25">
      <c r="B491" s="264"/>
      <c r="C491" s="267"/>
      <c r="D491" s="258"/>
      <c r="E491" s="259"/>
      <c r="F491" s="255"/>
      <c r="G491" s="258"/>
      <c r="H491" s="250"/>
      <c r="I491" s="252"/>
      <c r="J491" s="254"/>
      <c r="K491" s="182"/>
      <c r="L491" s="261"/>
      <c r="M491" s="262"/>
      <c r="N491" s="261"/>
      <c r="O491" s="256"/>
      <c r="P491" s="292"/>
      <c r="Q491" s="261"/>
      <c r="R491" s="330"/>
      <c r="S491" s="330"/>
      <c r="T491" s="330"/>
      <c r="U491" s="328"/>
      <c r="V491" s="292"/>
      <c r="W491" s="149"/>
      <c r="X491" s="166"/>
      <c r="Y491" s="175" t="str">
        <f>IF(X491=Controles!$D$5,Controles!$E$5,IF(X491=Controles!$D$6,Controles!$E$6,IF(X491=Controles!$D$7,Controles!$E$7," ")))</f>
        <v xml:space="preserve"> </v>
      </c>
      <c r="Z491" s="166"/>
      <c r="AA491" s="65" t="str">
        <f>IF(Z491=Controles!$D$8,Controles!$E$8,IF(Z491=Controles!$D$9,Controles!$E$9," "))</f>
        <v xml:space="preserve"> </v>
      </c>
      <c r="AB491" s="65" t="str">
        <f t="shared" si="254"/>
        <v/>
      </c>
      <c r="AC491" s="166"/>
      <c r="AD491" s="166"/>
      <c r="AE491" s="166"/>
      <c r="AF491" s="97" t="str">
        <f>+IF(X491=Controles!$D$5,Controles!$N$5,IF(X491=Controles!$D$6,Controles!$N$6,IF(X491=Controles!$D$7,Controles!$N$7," ")))</f>
        <v xml:space="preserve"> </v>
      </c>
      <c r="AG491" s="138" t="str">
        <f>IFERROR(IF(AND(AF490=Controles!$N$5,AF491=Controles!$N$5),(AG490-(+AG490*AB491)),IF(AND(AF490=Controles!$N$7,AF491=Controles!$N$5),(AG489-(+AG489*AB491)),IF(AF491=Controles!$N$7,AG490,""))),"")</f>
        <v/>
      </c>
      <c r="AH491" s="138" t="str">
        <f>IFERROR(IF(AND(AF490=Controles!$N$7,AF491=Controles!$N$7),(AH490-(+AH490*AB491)),IF(AND(AF490=Controles!$N$5,AF491=Controles!$N$7),(AH489-(+AH489*AB491)),IF(AF491=Controles!$N$5,AH490,""))),"")</f>
        <v/>
      </c>
      <c r="AI491" s="178" t="str">
        <f t="shared" si="272"/>
        <v/>
      </c>
      <c r="AJ491" s="178" t="str">
        <f t="shared" si="273"/>
        <v/>
      </c>
      <c r="AK491" s="179" t="str">
        <f t="shared" si="274"/>
        <v xml:space="preserve"> </v>
      </c>
      <c r="AL491" s="180" t="str">
        <f>IFERROR(VLOOKUP(AK491,'Matriz Calificación'!$C$54:$F$78,2,FALSE),"")</f>
        <v/>
      </c>
      <c r="AM491" s="181" t="str">
        <f>IFERROR(VLOOKUP(AL491,'Matriz Calificación'!$D$54:$I$78,4,FALSE)," ")</f>
        <v xml:space="preserve"> </v>
      </c>
      <c r="AN491" s="289"/>
      <c r="AO491" s="289"/>
      <c r="AP491" s="292"/>
      <c r="AQ491" s="329"/>
      <c r="AR491" s="66"/>
      <c r="AS491" s="167"/>
      <c r="AT491" s="167"/>
      <c r="AU491" s="167"/>
      <c r="AV491" s="66"/>
      <c r="AW491" s="167"/>
      <c r="AX491" s="169"/>
      <c r="AY491" s="169"/>
      <c r="AZ491" s="259"/>
      <c r="BA491" s="250"/>
      <c r="BB491" s="169"/>
      <c r="BC491" s="250"/>
    </row>
    <row r="492" spans="2:55" s="170" customFormat="1" ht="21" hidden="1" customHeight="1" x14ac:dyDescent="0.25">
      <c r="B492" s="264"/>
      <c r="C492" s="267"/>
      <c r="D492" s="258"/>
      <c r="E492" s="259"/>
      <c r="F492" s="255"/>
      <c r="G492" s="258"/>
      <c r="H492" s="250"/>
      <c r="I492" s="252"/>
      <c r="J492" s="254"/>
      <c r="K492" s="182"/>
      <c r="L492" s="261"/>
      <c r="M492" s="262"/>
      <c r="N492" s="261"/>
      <c r="O492" s="256"/>
      <c r="P492" s="292"/>
      <c r="Q492" s="261"/>
      <c r="R492" s="330"/>
      <c r="S492" s="330"/>
      <c r="T492" s="330"/>
      <c r="U492" s="328"/>
      <c r="V492" s="292"/>
      <c r="W492" s="149"/>
      <c r="X492" s="166"/>
      <c r="Y492" s="175" t="str">
        <f>IF(X492=Controles!$D$5,Controles!$E$5,IF(X492=Controles!$D$6,Controles!$E$6,IF(X492=Controles!$D$7,Controles!$E$7," ")))</f>
        <v xml:space="preserve"> </v>
      </c>
      <c r="Z492" s="166"/>
      <c r="AA492" s="65" t="str">
        <f>IF(Z492=Controles!$D$8,Controles!$E$8,IF(Z492=Controles!$D$9,Controles!$E$9," "))</f>
        <v xml:space="preserve"> </v>
      </c>
      <c r="AB492" s="65" t="str">
        <f t="shared" si="254"/>
        <v/>
      </c>
      <c r="AC492" s="166"/>
      <c r="AD492" s="166"/>
      <c r="AE492" s="166"/>
      <c r="AF492" s="97" t="str">
        <f>+IF(X492=Controles!$D$5,Controles!$N$5,IF(X492=Controles!$D$6,Controles!$N$6,IF(X492=Controles!$D$7,Controles!$N$7," ")))</f>
        <v xml:space="preserve"> </v>
      </c>
      <c r="AG492" s="138" t="str">
        <f>IFERROR(IF(AND(AF491=Controles!$N$5,AF492=Controles!$N$5),(AG491-(+AG491*AB492)),IF(AND(AF491=Controles!$N$7,AF492=Controles!$N$5),(AG490-(+AG490*AB492)),IF(AF492=Controles!$N$7,AG491,""))),"")</f>
        <v/>
      </c>
      <c r="AH492" s="138" t="str">
        <f>IFERROR(IF(AND(AF491=Controles!$N$7,AF492=Controles!$N$7),(AH491-(+AH491*AB492)),IF(AND(AF491=Controles!$N$5,AF492=Controles!$N$7),(AH490-(+AH490*AB492)),IF(AF492=Controles!$N$5,AH491,""))),"")</f>
        <v/>
      </c>
      <c r="AI492" s="178" t="str">
        <f t="shared" si="272"/>
        <v/>
      </c>
      <c r="AJ492" s="178" t="str">
        <f t="shared" si="273"/>
        <v/>
      </c>
      <c r="AK492" s="179" t="str">
        <f t="shared" si="274"/>
        <v xml:space="preserve"> </v>
      </c>
      <c r="AL492" s="180" t="str">
        <f>IFERROR(VLOOKUP(AK492,'Matriz Calificación'!$C$54:$F$78,2,FALSE),"")</f>
        <v/>
      </c>
      <c r="AM492" s="181" t="str">
        <f>IFERROR(VLOOKUP(AL492,'Matriz Calificación'!$D$54:$I$78,4,FALSE)," ")</f>
        <v xml:space="preserve"> </v>
      </c>
      <c r="AN492" s="289"/>
      <c r="AO492" s="289"/>
      <c r="AP492" s="292"/>
      <c r="AQ492" s="329"/>
      <c r="AR492" s="66"/>
      <c r="AS492" s="167"/>
      <c r="AT492" s="167"/>
      <c r="AU492" s="167"/>
      <c r="AV492" s="66"/>
      <c r="AW492" s="167"/>
      <c r="AX492" s="169"/>
      <c r="AY492" s="169"/>
      <c r="AZ492" s="259"/>
      <c r="BA492" s="250"/>
      <c r="BB492" s="169"/>
      <c r="BC492" s="250"/>
    </row>
    <row r="493" spans="2:55" s="170" customFormat="1" ht="21" hidden="1" customHeight="1" x14ac:dyDescent="0.25">
      <c r="B493" s="264"/>
      <c r="C493" s="267"/>
      <c r="D493" s="258"/>
      <c r="E493" s="259"/>
      <c r="F493" s="255"/>
      <c r="G493" s="258"/>
      <c r="H493" s="250"/>
      <c r="I493" s="252"/>
      <c r="J493" s="254"/>
      <c r="K493" s="182"/>
      <c r="L493" s="261"/>
      <c r="M493" s="262"/>
      <c r="N493" s="261"/>
      <c r="O493" s="256"/>
      <c r="P493" s="292"/>
      <c r="Q493" s="261"/>
      <c r="R493" s="330"/>
      <c r="S493" s="330"/>
      <c r="T493" s="330"/>
      <c r="U493" s="328"/>
      <c r="V493" s="292"/>
      <c r="W493" s="149"/>
      <c r="X493" s="166"/>
      <c r="Y493" s="175" t="str">
        <f>IF(X493=Controles!$D$5,Controles!$E$5,IF(X493=Controles!$D$6,Controles!$E$6,IF(X493=Controles!$D$7,Controles!$E$7," ")))</f>
        <v xml:space="preserve"> </v>
      </c>
      <c r="Z493" s="166"/>
      <c r="AA493" s="65" t="str">
        <f>IF(Z493=Controles!$D$8,Controles!$E$8,IF(Z493=Controles!$D$9,Controles!$E$9," "))</f>
        <v xml:space="preserve"> </v>
      </c>
      <c r="AB493" s="65" t="str">
        <f t="shared" si="254"/>
        <v/>
      </c>
      <c r="AC493" s="166"/>
      <c r="AD493" s="166"/>
      <c r="AE493" s="166"/>
      <c r="AF493" s="97" t="str">
        <f>+IF(X493=Controles!$D$5,Controles!$N$5,IF(X493=Controles!$D$6,Controles!$N$6,IF(X493=Controles!$D$7,Controles!$N$7," ")))</f>
        <v xml:space="preserve"> </v>
      </c>
      <c r="AG493" s="138" t="str">
        <f>IFERROR(IF(AND(AF492=Controles!$N$5,AF493=Controles!$N$5),(AG492-(+AG492*AB493)),IF(AND(AF492=Controles!$N$7,AF493=Controles!$N$5),(AG491-(+AG491*AB493)),IF(AF493=Controles!$N$7,AG492,""))),"")</f>
        <v/>
      </c>
      <c r="AH493" s="138" t="str">
        <f>IFERROR(IF(AND(AF492=Controles!$N$7,AF493=Controles!$N$7),(AH492-(+AH492*AB493)),IF(AND(AF492=Controles!$N$5,AF493=Controles!$N$7),(AH491-(+AH491*AB493)),IF(AF493=Controles!$N$5,AH492,""))),"")</f>
        <v/>
      </c>
      <c r="AI493" s="178" t="str">
        <f t="shared" si="272"/>
        <v/>
      </c>
      <c r="AJ493" s="178" t="str">
        <f t="shared" si="273"/>
        <v/>
      </c>
      <c r="AK493" s="179" t="str">
        <f t="shared" si="274"/>
        <v xml:space="preserve"> </v>
      </c>
      <c r="AL493" s="180" t="str">
        <f>IFERROR(VLOOKUP(AK493,'Matriz Calificación'!$C$54:$F$78,2,FALSE),"")</f>
        <v/>
      </c>
      <c r="AM493" s="181" t="str">
        <f>IFERROR(VLOOKUP(AL493,'Matriz Calificación'!$D$54:$I$78,4,FALSE)," ")</f>
        <v xml:space="preserve"> </v>
      </c>
      <c r="AN493" s="289"/>
      <c r="AO493" s="289"/>
      <c r="AP493" s="292"/>
      <c r="AQ493" s="329"/>
      <c r="AR493" s="66"/>
      <c r="AS493" s="167"/>
      <c r="AT493" s="167"/>
      <c r="AU493" s="167"/>
      <c r="AV493" s="66"/>
      <c r="AW493" s="167"/>
      <c r="AX493" s="169"/>
      <c r="AY493" s="169"/>
      <c r="AZ493" s="259"/>
      <c r="BA493" s="250"/>
      <c r="BB493" s="169"/>
      <c r="BC493" s="250"/>
    </row>
    <row r="494" spans="2:55" s="170" customFormat="1" ht="21" hidden="1" customHeight="1" x14ac:dyDescent="0.25">
      <c r="B494" s="264"/>
      <c r="C494" s="267"/>
      <c r="D494" s="258"/>
      <c r="E494" s="259"/>
      <c r="F494" s="255"/>
      <c r="G494" s="258"/>
      <c r="H494" s="250"/>
      <c r="I494" s="252"/>
      <c r="J494" s="254"/>
      <c r="K494" s="182"/>
      <c r="L494" s="261"/>
      <c r="M494" s="262"/>
      <c r="N494" s="261"/>
      <c r="O494" s="256"/>
      <c r="P494" s="292"/>
      <c r="Q494" s="261"/>
      <c r="R494" s="330"/>
      <c r="S494" s="330"/>
      <c r="T494" s="330"/>
      <c r="U494" s="328"/>
      <c r="V494" s="292"/>
      <c r="W494" s="149"/>
      <c r="X494" s="166"/>
      <c r="Y494" s="175" t="str">
        <f>IF(X494=Controles!$D$5,Controles!$E$5,IF(X494=Controles!$D$6,Controles!$E$6,IF(X494=Controles!$D$7,Controles!$E$7," ")))</f>
        <v xml:space="preserve"> </v>
      </c>
      <c r="Z494" s="166"/>
      <c r="AA494" s="65" t="str">
        <f>IF(Z494=Controles!$D$8,Controles!$E$8,IF(Z494=Controles!$D$9,Controles!$E$9," "))</f>
        <v xml:space="preserve"> </v>
      </c>
      <c r="AB494" s="65" t="str">
        <f t="shared" si="254"/>
        <v/>
      </c>
      <c r="AC494" s="166"/>
      <c r="AD494" s="166"/>
      <c r="AE494" s="166"/>
      <c r="AF494" s="97" t="str">
        <f>+IF(X494=Controles!$D$5,Controles!$N$5,IF(X494=Controles!$D$6,Controles!$N$6,IF(X494=Controles!$D$7,Controles!$N$7," ")))</f>
        <v xml:space="preserve"> </v>
      </c>
      <c r="AG494" s="138" t="str">
        <f>IFERROR(IF(AND(AF493=Controles!$N$5,AF494=Controles!$N$5),(AG493-(+AG493*AB494)),IF(AND(AF493=Controles!$N$7,AF494=Controles!$N$5),(AG492-(+AG492*AB494)),IF(AF494=Controles!$N$7,AG493,""))),"")</f>
        <v/>
      </c>
      <c r="AH494" s="138" t="str">
        <f>IFERROR(IF(AND(AF493=Controles!$N$7,AF494=Controles!$N$7),(AH493-(+AH493*AB494)),IF(AND(AF493=Controles!$N$5,AF494=Controles!$N$7),(AH492-(+AH492*AB494)),IF(AF494=Controles!$N$5,AH493,""))),"")</f>
        <v/>
      </c>
      <c r="AI494" s="178" t="str">
        <f t="shared" si="272"/>
        <v/>
      </c>
      <c r="AJ494" s="178" t="str">
        <f t="shared" si="273"/>
        <v/>
      </c>
      <c r="AK494" s="179" t="str">
        <f t="shared" si="274"/>
        <v xml:space="preserve"> </v>
      </c>
      <c r="AL494" s="180" t="str">
        <f>IFERROR(VLOOKUP(AK494,'Matriz Calificación'!$C$54:$F$78,2,FALSE),"")</f>
        <v/>
      </c>
      <c r="AM494" s="181" t="str">
        <f>IFERROR(VLOOKUP(AL494,'Matriz Calificación'!$D$54:$I$78,4,FALSE)," ")</f>
        <v xml:space="preserve"> </v>
      </c>
      <c r="AN494" s="289"/>
      <c r="AO494" s="289"/>
      <c r="AP494" s="292"/>
      <c r="AQ494" s="329"/>
      <c r="AR494" s="66"/>
      <c r="AS494" s="165"/>
      <c r="AT494" s="168"/>
      <c r="AU494" s="168"/>
      <c r="AV494" s="66"/>
      <c r="AW494" s="167"/>
      <c r="AX494" s="169"/>
      <c r="AY494" s="169"/>
      <c r="AZ494" s="259"/>
      <c r="BA494" s="250"/>
      <c r="BB494" s="169"/>
      <c r="BC494" s="250"/>
    </row>
    <row r="495" spans="2:55" s="170" customFormat="1" ht="21" hidden="1" customHeight="1" x14ac:dyDescent="0.25">
      <c r="B495" s="264"/>
      <c r="C495" s="267"/>
      <c r="D495" s="258"/>
      <c r="E495" s="259"/>
      <c r="F495" s="255"/>
      <c r="G495" s="258"/>
      <c r="H495" s="250"/>
      <c r="I495" s="252"/>
      <c r="J495" s="254"/>
      <c r="K495" s="182"/>
      <c r="L495" s="261"/>
      <c r="M495" s="262"/>
      <c r="N495" s="261"/>
      <c r="O495" s="256"/>
      <c r="P495" s="292"/>
      <c r="Q495" s="261"/>
      <c r="R495" s="330"/>
      <c r="S495" s="330"/>
      <c r="T495" s="330"/>
      <c r="U495" s="328"/>
      <c r="V495" s="292"/>
      <c r="W495" s="149"/>
      <c r="X495" s="166"/>
      <c r="Y495" s="175" t="str">
        <f>IF(X495=Controles!$D$5,Controles!$E$5,IF(X495=Controles!$D$6,Controles!$E$6,IF(X495=Controles!$D$7,Controles!$E$7," ")))</f>
        <v xml:space="preserve"> </v>
      </c>
      <c r="Z495" s="166"/>
      <c r="AA495" s="65" t="str">
        <f>IF(Z495=Controles!$D$8,Controles!$E$8,IF(Z495=Controles!$D$9,Controles!$E$9," "))</f>
        <v xml:space="preserve"> </v>
      </c>
      <c r="AB495" s="65" t="str">
        <f t="shared" si="254"/>
        <v/>
      </c>
      <c r="AC495" s="166"/>
      <c r="AD495" s="166"/>
      <c r="AE495" s="166"/>
      <c r="AF495" s="97" t="str">
        <f>+IF(X495=Controles!$D$5,Controles!$N$5,IF(X495=Controles!$D$6,Controles!$N$6,IF(X495=Controles!$D$7,Controles!$N$7," ")))</f>
        <v xml:space="preserve"> </v>
      </c>
      <c r="AG495" s="138" t="str">
        <f>IFERROR(IF(AND(AF494=Controles!$N$5,AF495=Controles!$N$5),(AG494-(+AG494*AB495)),IF(AND(AF494=Controles!$N$7,AF495=Controles!$N$5),(AG493-(+AG493*AB495)),IF(AF495=Controles!$N$7,AG494,""))),"")</f>
        <v/>
      </c>
      <c r="AH495" s="138" t="str">
        <f>IFERROR(IF(AND(AF494=Controles!$N$7,AF495=Controles!$N$7),(AH494-(+AH494*AB495)),IF(AND(AF494=Controles!$N$5,AF495=Controles!$N$7),(AH493-(+AH493*AB495)),IF(AF495=Controles!$N$5,AH494,""))),"")</f>
        <v/>
      </c>
      <c r="AI495" s="178" t="str">
        <f t="shared" si="272"/>
        <v/>
      </c>
      <c r="AJ495" s="178" t="str">
        <f t="shared" si="273"/>
        <v/>
      </c>
      <c r="AK495" s="179" t="str">
        <f t="shared" si="274"/>
        <v xml:space="preserve"> </v>
      </c>
      <c r="AL495" s="180" t="str">
        <f>IFERROR(VLOOKUP(AK495,'Matriz Calificación'!$C$54:$F$78,2,FALSE),"")</f>
        <v/>
      </c>
      <c r="AM495" s="181" t="str">
        <f>IFERROR(VLOOKUP(AL495,'Matriz Calificación'!$D$54:$I$78,4,FALSE)," ")</f>
        <v xml:space="preserve"> </v>
      </c>
      <c r="AN495" s="289"/>
      <c r="AO495" s="289"/>
      <c r="AP495" s="292"/>
      <c r="AQ495" s="329"/>
      <c r="AR495" s="66"/>
      <c r="AS495" s="165"/>
      <c r="AT495" s="168"/>
      <c r="AU495" s="168"/>
      <c r="AV495" s="66"/>
      <c r="AW495" s="167"/>
      <c r="AX495" s="169"/>
      <c r="AY495" s="169"/>
      <c r="AZ495" s="259"/>
      <c r="BA495" s="250"/>
      <c r="BB495" s="169"/>
      <c r="BC495" s="250"/>
    </row>
    <row r="496" spans="2:55" s="170" customFormat="1" ht="21" hidden="1" customHeight="1" x14ac:dyDescent="0.25">
      <c r="B496" s="265"/>
      <c r="C496" s="268"/>
      <c r="D496" s="258"/>
      <c r="E496" s="259"/>
      <c r="F496" s="255"/>
      <c r="G496" s="258"/>
      <c r="H496" s="250"/>
      <c r="I496" s="253"/>
      <c r="J496" s="254"/>
      <c r="K496" s="182"/>
      <c r="L496" s="261"/>
      <c r="M496" s="262"/>
      <c r="N496" s="261"/>
      <c r="O496" s="257"/>
      <c r="P496" s="292"/>
      <c r="Q496" s="261"/>
      <c r="R496" s="330"/>
      <c r="S496" s="330"/>
      <c r="T496" s="330"/>
      <c r="U496" s="328"/>
      <c r="V496" s="292"/>
      <c r="W496" s="149"/>
      <c r="X496" s="166"/>
      <c r="Y496" s="175" t="str">
        <f>IF(X496=Controles!$D$5,Controles!$E$5,IF(X496=Controles!$D$6,Controles!$E$6,IF(X496=Controles!$D$7,Controles!$E$7," ")))</f>
        <v xml:space="preserve"> </v>
      </c>
      <c r="Z496" s="166"/>
      <c r="AA496" s="65" t="str">
        <f>IF(Z496=Controles!$D$8,Controles!$E$8,IF(Z496=Controles!$D$9,Controles!$E$9," "))</f>
        <v xml:space="preserve"> </v>
      </c>
      <c r="AB496" s="65" t="str">
        <f t="shared" si="254"/>
        <v/>
      </c>
      <c r="AC496" s="166"/>
      <c r="AD496" s="166"/>
      <c r="AE496" s="166"/>
      <c r="AF496" s="97" t="str">
        <f>+IF(X496=Controles!$D$5,Controles!$N$5,IF(X496=Controles!$D$6,Controles!$N$6,IF(X496=Controles!$D$7,Controles!$N$7," ")))</f>
        <v xml:space="preserve"> </v>
      </c>
      <c r="AG496" s="138" t="str">
        <f>IFERROR(IF(AND(AF495=Controles!$N$5,AF496=Controles!$N$5),(AG495-(+AG495*AB496)),IF(AND(AF495=Controles!$N$7,AF496=Controles!$N$5),(AG494-(+AG494*AB496)),IF(AF496=Controles!$N$7,AG495,""))),"")</f>
        <v/>
      </c>
      <c r="AH496" s="138" t="str">
        <f>IFERROR(IF(AND(AF495=Controles!$N$7,AF496=Controles!$N$7),(AH495-(+AH495*AB496)),IF(AND(AF495=Controles!$N$5,AF496=Controles!$N$7),(AH494-(+AH494*AB496)),IF(AF496=Controles!$N$5,AH495,""))),"")</f>
        <v/>
      </c>
      <c r="AI496" s="178" t="str">
        <f t="shared" si="272"/>
        <v/>
      </c>
      <c r="AJ496" s="178" t="str">
        <f t="shared" si="273"/>
        <v/>
      </c>
      <c r="AK496" s="179" t="str">
        <f t="shared" si="274"/>
        <v xml:space="preserve"> </v>
      </c>
      <c r="AL496" s="180" t="str">
        <f>IFERROR(VLOOKUP(AK496,'Matriz Calificación'!$C$54:$F$78,2,FALSE),"")</f>
        <v/>
      </c>
      <c r="AM496" s="181" t="str">
        <f>IFERROR(VLOOKUP(AL496,'Matriz Calificación'!$D$54:$I$78,4,FALSE)," ")</f>
        <v xml:space="preserve"> </v>
      </c>
      <c r="AN496" s="290"/>
      <c r="AO496" s="290"/>
      <c r="AP496" s="292"/>
      <c r="AQ496" s="329"/>
      <c r="AR496" s="66"/>
      <c r="AS496" s="165"/>
      <c r="AT496" s="67"/>
      <c r="AU496" s="67"/>
      <c r="AV496" s="66"/>
      <c r="AW496" s="167"/>
      <c r="AX496" s="169"/>
      <c r="AY496" s="169"/>
      <c r="AZ496" s="259"/>
      <c r="BA496" s="250"/>
      <c r="BB496" s="169"/>
      <c r="BC496" s="250"/>
    </row>
    <row r="497" spans="2:55" s="170" customFormat="1" ht="21" hidden="1" customHeight="1" x14ac:dyDescent="0.25">
      <c r="B497" s="263"/>
      <c r="C497" s="266" t="str">
        <f>+IFERROR(VLOOKUP(B497,INF!$A$2:$B$90,2,FALSE)," ")</f>
        <v xml:space="preserve"> </v>
      </c>
      <c r="D497" s="258"/>
      <c r="E497" s="259"/>
      <c r="F497" s="260"/>
      <c r="G497" s="258"/>
      <c r="H497" s="250"/>
      <c r="I497" s="251"/>
      <c r="J497" s="254" t="str">
        <f t="shared" ref="J497" si="275">IF(G497&lt;&gt;"",CONCATENATE("Posibilidad de ",G497," por"," ",H497," debido a"," ",I497),"")</f>
        <v/>
      </c>
      <c r="K497" s="182"/>
      <c r="L497" s="261"/>
      <c r="M497" s="262"/>
      <c r="N497" s="261"/>
      <c r="O497" s="256"/>
      <c r="P497" s="292" t="str">
        <f>IF(O497="","",IF(O497&lt;=2,Probabilidad!$B$8,IF(O497&lt;=11.999,Probabilidad!$B$7,IF(O497&lt;=48,Probabilidad!$B$6,IF(O497&lt;=239.999,Probabilidad!$B$5,IF(O497&gt;=240,Probabilidad!$B$4,""))))))</f>
        <v/>
      </c>
      <c r="Q497" s="261"/>
      <c r="R497" s="330" t="str">
        <f>IFERROR(VLOOKUP(P497,Probabilidad!$B$4:$C$8,2,FALSE),"")</f>
        <v/>
      </c>
      <c r="S497" s="330" t="str">
        <f>IFERROR(VLOOKUP(Q497,Impacto!$B$4:$C$16,2,FALSE),"")</f>
        <v/>
      </c>
      <c r="T497" s="330" t="str">
        <f t="shared" ref="T497" si="276">IFERROR(VALUE((R497&amp;""&amp;S497))," ")</f>
        <v xml:space="preserve"> </v>
      </c>
      <c r="U497" s="328" t="str">
        <f>IFERROR(VLOOKUP(T497,'Matriz Calificación'!$C$54:$D$78,2,FALSE)," ")</f>
        <v xml:space="preserve"> </v>
      </c>
      <c r="V497" s="292" t="str">
        <f>IFERROR(VLOOKUP(T497,'Matriz Calificación'!$C$54:$F$78,3,FALSE)," ")</f>
        <v xml:space="preserve"> </v>
      </c>
      <c r="W497" s="149"/>
      <c r="X497" s="166"/>
      <c r="Y497" s="175" t="str">
        <f>IF(X497=Controles!$D$5,Controles!$E$5,IF(X497=Controles!$D$6,Controles!$E$6,IF(X497=Controles!$D$7,Controles!$E$7," ")))</f>
        <v xml:space="preserve"> </v>
      </c>
      <c r="Z497" s="166"/>
      <c r="AA497" s="65" t="str">
        <f>IF(Z497=Controles!$D$8,Controles!$E$8,IF(Z497=Controles!$D$9,Controles!$E$9," "))</f>
        <v xml:space="preserve"> </v>
      </c>
      <c r="AB497" s="65" t="str">
        <f t="shared" si="254"/>
        <v/>
      </c>
      <c r="AC497" s="166"/>
      <c r="AD497" s="166"/>
      <c r="AE497" s="166"/>
      <c r="AF497" s="97" t="str">
        <f>+IF(X497=Controles!$D$5,Controles!$N$5,IF(X497=Controles!$D$6,Controles!$N$6,IF(X497=Controles!$D$7,Controles!$N$7," ")))</f>
        <v xml:space="preserve"> </v>
      </c>
      <c r="AG497" s="138" t="str">
        <f>IFERROR(IF(AF497=Controles!$N$5,(($R$497-($R$497*AB497))),IF(AF497=Controles!$N$7,$R$497,""))," ")</f>
        <v/>
      </c>
      <c r="AH497" s="138" t="str">
        <f>IFERROR(IF(AF497=Controles!$N$7,(($S$497-($S$497*AB497))),IF(AF497=Controles!$N$5,$S$497,""))," ")</f>
        <v/>
      </c>
      <c r="AI497" s="178" t="str">
        <f>IFERROR(IF(AG497="","",IF(AG497&lt;=20,"20",IF(AG497&lt;=40,"40",IF(AG497&lt;=60,"60",IF(AG497&lt;=80,"80","100"))))),"")</f>
        <v/>
      </c>
      <c r="AJ497" s="178" t="str">
        <f>IFERROR(IF(AH497="","",IF(AH497&lt;=20,"20",IF(AH497&lt;=40,"40",IF(AH497&lt;=60,"60",IF(AH497&lt;=80,"80","100"))))),"")</f>
        <v/>
      </c>
      <c r="AK497" s="179" t="str">
        <f>IFERROR(VALUE((AI497&amp;""&amp;AJ497))," ")</f>
        <v xml:space="preserve"> </v>
      </c>
      <c r="AL497" s="180" t="str">
        <f>IFERROR(VLOOKUP(AK497,'Matriz Calificación'!$C$54:$F$78,2,FALSE),"")</f>
        <v/>
      </c>
      <c r="AM497" s="181" t="str">
        <f>IFERROR(VLOOKUP(AL497,'Matriz Calificación'!$D$54:$I$78,4,FALSE)," ")</f>
        <v xml:space="preserve"> </v>
      </c>
      <c r="AN497" s="288" t="e" cm="1" vm="1">
        <f t="array" aca="1" ref="AN497" ca="1">INDEX(AK497:AK505,COUNT(AK497:AK505))</f>
        <v>#VALUE!</v>
      </c>
      <c r="AO497" s="288" t="str">
        <f ca="1">IFERROR(VLOOKUP(AN497,'Matriz Calificación'!$C$54:$F$78,2,FALSE),"")</f>
        <v/>
      </c>
      <c r="AP497" s="292" t="str">
        <f ca="1">IFERROR(VLOOKUP(AO497,'Matriz Calificación'!$D$54:$I$78,4,FALSE)," ")</f>
        <v xml:space="preserve"> </v>
      </c>
      <c r="AQ497" s="329" t="str">
        <f ca="1">IFERROR(VLOOKUP(AO497,'Matriz Calificación'!$D$54:$I$78,5,FALSE)," ")</f>
        <v xml:space="preserve"> </v>
      </c>
      <c r="AR497" s="66"/>
      <c r="AS497" s="167"/>
      <c r="AT497" s="167"/>
      <c r="AU497" s="167"/>
      <c r="AV497" s="66"/>
      <c r="AW497" s="167"/>
      <c r="AX497" s="169"/>
      <c r="AY497" s="169"/>
      <c r="AZ497" s="259"/>
      <c r="BA497" s="250"/>
      <c r="BB497" s="169"/>
      <c r="BC497" s="250"/>
    </row>
    <row r="498" spans="2:55" s="170" customFormat="1" ht="21" hidden="1" customHeight="1" x14ac:dyDescent="0.25">
      <c r="B498" s="264"/>
      <c r="C498" s="267"/>
      <c r="D498" s="258"/>
      <c r="E498" s="259"/>
      <c r="F498" s="255"/>
      <c r="G498" s="258"/>
      <c r="H498" s="250"/>
      <c r="I498" s="252"/>
      <c r="J498" s="254"/>
      <c r="K498" s="182"/>
      <c r="L498" s="261"/>
      <c r="M498" s="262"/>
      <c r="N498" s="261"/>
      <c r="O498" s="256"/>
      <c r="P498" s="292"/>
      <c r="Q498" s="261"/>
      <c r="R498" s="330"/>
      <c r="S498" s="330"/>
      <c r="T498" s="330"/>
      <c r="U498" s="328"/>
      <c r="V498" s="292"/>
      <c r="W498" s="149"/>
      <c r="X498" s="166"/>
      <c r="Y498" s="175" t="str">
        <f>IF(X498=Controles!$D$5,Controles!$E$5,IF(X498=Controles!$D$6,Controles!$E$6,IF(X498=Controles!$D$7,Controles!$E$7," ")))</f>
        <v xml:space="preserve"> </v>
      </c>
      <c r="Z498" s="166"/>
      <c r="AA498" s="65" t="str">
        <f>IF(Z498=Controles!$D$8,Controles!$E$8,IF(Z498=Controles!$D$9,Controles!$E$9," "))</f>
        <v xml:space="preserve"> </v>
      </c>
      <c r="AB498" s="65" t="str">
        <f t="shared" si="254"/>
        <v/>
      </c>
      <c r="AC498" s="166"/>
      <c r="AD498" s="166"/>
      <c r="AE498" s="166"/>
      <c r="AF498" s="97" t="str">
        <f>+IF(X498=Controles!$D$5,Controles!$N$5,IF(X498=Controles!$D$6,Controles!$N$6,IF(X498=Controles!$D$7,Controles!$N$7," ")))</f>
        <v xml:space="preserve"> </v>
      </c>
      <c r="AG498" s="138" t="str">
        <f>IFERROR(IF(AND(AF497=Controles!$N$5,AF498=Controles!$N$5),(AG497-(+AG497*AB498)),IF(AF498=Controles!$N$5,(R497-(+R497*AB498)),IF(AF498=Controles!$N$7,AG497,""))),"")</f>
        <v/>
      </c>
      <c r="AH498" s="138" t="str">
        <f>IFERROR(IF(AND(AF497=Controles!$N$7,AF498=Controles!$N$7),(AH497-(+AH497*AB498)),IF(AF498=Controles!$N$7,($S$497-(+$S$497*AB498)),IF(AF498=Controles!$N$5,AH497,""))),"")</f>
        <v/>
      </c>
      <c r="AI498" s="178" t="str">
        <f t="shared" ref="AI498:AI505" si="277">IFERROR(IF(AG498="","",IF(AG498&lt;=20,"20",IF(AG498&lt;=40,"40",IF(AG498&lt;=60,"60",IF(AG498&lt;=80,"80","100"))))),"")</f>
        <v/>
      </c>
      <c r="AJ498" s="178" t="str">
        <f t="shared" ref="AJ498:AJ505" si="278">IFERROR(IF(AH498="","",IF(AH498&lt;=20,"20",IF(AH498&lt;=40,"40",IF(AH498&lt;=60,"60",IF(AH498&lt;=80,"80","100"))))),"")</f>
        <v/>
      </c>
      <c r="AK498" s="179" t="str">
        <f t="shared" ref="AK498:AK505" si="279">IFERROR(VALUE((AI498&amp;""&amp;AJ498))," ")</f>
        <v xml:space="preserve"> </v>
      </c>
      <c r="AL498" s="180" t="str">
        <f>IFERROR(VLOOKUP(AK498,'Matriz Calificación'!$C$54:$F$78,2,FALSE),"")</f>
        <v/>
      </c>
      <c r="AM498" s="181" t="str">
        <f>IFERROR(VLOOKUP(AL498,'Matriz Calificación'!$D$54:$I$78,4,FALSE)," ")</f>
        <v xml:space="preserve"> </v>
      </c>
      <c r="AN498" s="289"/>
      <c r="AO498" s="289"/>
      <c r="AP498" s="292"/>
      <c r="AQ498" s="329"/>
      <c r="AR498" s="66"/>
      <c r="AS498" s="167"/>
      <c r="AT498" s="167"/>
      <c r="AU498" s="167"/>
      <c r="AV498" s="66"/>
      <c r="AW498" s="167"/>
      <c r="AX498" s="169"/>
      <c r="AY498" s="169"/>
      <c r="AZ498" s="259"/>
      <c r="BA498" s="250"/>
      <c r="BB498" s="169"/>
      <c r="BC498" s="250"/>
    </row>
    <row r="499" spans="2:55" s="170" customFormat="1" ht="21" hidden="1" customHeight="1" x14ac:dyDescent="0.25">
      <c r="B499" s="264"/>
      <c r="C499" s="267"/>
      <c r="D499" s="258"/>
      <c r="E499" s="259"/>
      <c r="F499" s="255"/>
      <c r="G499" s="258"/>
      <c r="H499" s="250"/>
      <c r="I499" s="252"/>
      <c r="J499" s="254"/>
      <c r="K499" s="182"/>
      <c r="L499" s="261"/>
      <c r="M499" s="262"/>
      <c r="N499" s="261"/>
      <c r="O499" s="256"/>
      <c r="P499" s="292"/>
      <c r="Q499" s="261"/>
      <c r="R499" s="330"/>
      <c r="S499" s="330"/>
      <c r="T499" s="330"/>
      <c r="U499" s="328"/>
      <c r="V499" s="292"/>
      <c r="W499" s="149"/>
      <c r="X499" s="166"/>
      <c r="Y499" s="175" t="str">
        <f>IF(X499=Controles!$D$5,Controles!$E$5,IF(X499=Controles!$D$6,Controles!$E$6,IF(X499=Controles!$D$7,Controles!$E$7," ")))</f>
        <v xml:space="preserve"> </v>
      </c>
      <c r="Z499" s="166"/>
      <c r="AA499" s="65" t="str">
        <f>IF(Z499=Controles!$D$8,Controles!$E$8,IF(Z499=Controles!$D$9,Controles!$E$9," "))</f>
        <v xml:space="preserve"> </v>
      </c>
      <c r="AB499" s="65" t="str">
        <f t="shared" si="254"/>
        <v/>
      </c>
      <c r="AC499" s="166"/>
      <c r="AD499" s="166"/>
      <c r="AE499" s="166"/>
      <c r="AF499" s="97" t="str">
        <f>+IF(X499=Controles!$D$5,Controles!$N$5,IF(X499=Controles!$D$6,Controles!$N$6,IF(X499=Controles!$D$7,Controles!$N$7," ")))</f>
        <v xml:space="preserve"> </v>
      </c>
      <c r="AG499" s="138" t="str">
        <f>IFERROR(IF(AND(AF498=Controles!$N$5,AF499=Controles!$N$5),(AG498-(+AG498*AB499)),IF(AND(AF498=Controles!$N$7,AF499=Controles!$N$5),(AG497-(+AG497*AB499)),IF(AF499=Controles!$N$7,AG498,""))),"")</f>
        <v/>
      </c>
      <c r="AH499" s="138" t="str">
        <f>IFERROR(IF(AND(AF498=Controles!$N$7,AF499=Controles!$N$7),(AH498-(+AH498*AB499)),IF(AND(AF498=Controles!$N$5,AF499=Controles!$N$7),(AH497-(+AH497*AB499)),IF(AF499=Controles!$N$5,AH498,""))),"")</f>
        <v/>
      </c>
      <c r="AI499" s="178" t="str">
        <f t="shared" si="277"/>
        <v/>
      </c>
      <c r="AJ499" s="178" t="str">
        <f t="shared" si="278"/>
        <v/>
      </c>
      <c r="AK499" s="179" t="str">
        <f t="shared" si="279"/>
        <v xml:space="preserve"> </v>
      </c>
      <c r="AL499" s="180" t="str">
        <f>IFERROR(VLOOKUP(AK499,'Matriz Calificación'!$C$54:$F$78,2,FALSE),"")</f>
        <v/>
      </c>
      <c r="AM499" s="181" t="str">
        <f>IFERROR(VLOOKUP(AL499,'Matriz Calificación'!$D$54:$I$78,4,FALSE)," ")</f>
        <v xml:space="preserve"> </v>
      </c>
      <c r="AN499" s="289"/>
      <c r="AO499" s="289"/>
      <c r="AP499" s="292"/>
      <c r="AQ499" s="329"/>
      <c r="AR499" s="66"/>
      <c r="AS499" s="167"/>
      <c r="AT499" s="167"/>
      <c r="AU499" s="167"/>
      <c r="AV499" s="66"/>
      <c r="AW499" s="167"/>
      <c r="AX499" s="169"/>
      <c r="AY499" s="169"/>
      <c r="AZ499" s="259"/>
      <c r="BA499" s="250"/>
      <c r="BB499" s="169"/>
      <c r="BC499" s="250"/>
    </row>
    <row r="500" spans="2:55" s="170" customFormat="1" ht="21" hidden="1" customHeight="1" x14ac:dyDescent="0.25">
      <c r="B500" s="264"/>
      <c r="C500" s="267"/>
      <c r="D500" s="258"/>
      <c r="E500" s="259"/>
      <c r="F500" s="255"/>
      <c r="G500" s="258"/>
      <c r="H500" s="250"/>
      <c r="I500" s="252"/>
      <c r="J500" s="254"/>
      <c r="K500" s="182"/>
      <c r="L500" s="261"/>
      <c r="M500" s="262"/>
      <c r="N500" s="261"/>
      <c r="O500" s="256"/>
      <c r="P500" s="292"/>
      <c r="Q500" s="261"/>
      <c r="R500" s="330"/>
      <c r="S500" s="330"/>
      <c r="T500" s="330"/>
      <c r="U500" s="328"/>
      <c r="V500" s="292"/>
      <c r="W500" s="149"/>
      <c r="X500" s="166"/>
      <c r="Y500" s="175" t="str">
        <f>IF(X500=Controles!$D$5,Controles!$E$5,IF(X500=Controles!$D$6,Controles!$E$6,IF(X500=Controles!$D$7,Controles!$E$7," ")))</f>
        <v xml:space="preserve"> </v>
      </c>
      <c r="Z500" s="166"/>
      <c r="AA500" s="65" t="str">
        <f>IF(Z500=Controles!$D$8,Controles!$E$8,IF(Z500=Controles!$D$9,Controles!$E$9," "))</f>
        <v xml:space="preserve"> </v>
      </c>
      <c r="AB500" s="65" t="str">
        <f t="shared" si="254"/>
        <v/>
      </c>
      <c r="AC500" s="166"/>
      <c r="AD500" s="166"/>
      <c r="AE500" s="166"/>
      <c r="AF500" s="97" t="str">
        <f>+IF(X500=Controles!$D$5,Controles!$N$5,IF(X500=Controles!$D$6,Controles!$N$6,IF(X500=Controles!$D$7,Controles!$N$7," ")))</f>
        <v xml:space="preserve"> </v>
      </c>
      <c r="AG500" s="138" t="str">
        <f>IFERROR(IF(AND(AF499=Controles!$N$5,AF500=Controles!$N$5),(AG499-(+AG499*AB500)),IF(AND(AF499=Controles!$N$7,AF500=Controles!$N$5),(AG498-(+AG498*AB500)),IF(AF500=Controles!$N$7,AG499,""))),"")</f>
        <v/>
      </c>
      <c r="AH500" s="138" t="str">
        <f>IFERROR(IF(AND(AF499=Controles!$N$7,AF500=Controles!$N$7),(AH499-(+AH499*AB500)),IF(AND(AF499=Controles!$N$5,AF500=Controles!$N$7),(AH498-(+AH498*AB500)),IF(AF500=Controles!$N$5,AH499,""))),"")</f>
        <v/>
      </c>
      <c r="AI500" s="178" t="str">
        <f t="shared" si="277"/>
        <v/>
      </c>
      <c r="AJ500" s="178" t="str">
        <f t="shared" si="278"/>
        <v/>
      </c>
      <c r="AK500" s="179" t="str">
        <f t="shared" si="279"/>
        <v xml:space="preserve"> </v>
      </c>
      <c r="AL500" s="180" t="str">
        <f>IFERROR(VLOOKUP(AK500,'Matriz Calificación'!$C$54:$F$78,2,FALSE),"")</f>
        <v/>
      </c>
      <c r="AM500" s="181" t="str">
        <f>IFERROR(VLOOKUP(AL500,'Matriz Calificación'!$D$54:$I$78,4,FALSE)," ")</f>
        <v xml:space="preserve"> </v>
      </c>
      <c r="AN500" s="289"/>
      <c r="AO500" s="289"/>
      <c r="AP500" s="292"/>
      <c r="AQ500" s="329"/>
      <c r="AR500" s="66"/>
      <c r="AS500" s="167"/>
      <c r="AT500" s="167"/>
      <c r="AU500" s="167"/>
      <c r="AV500" s="66"/>
      <c r="AW500" s="167"/>
      <c r="AX500" s="169"/>
      <c r="AY500" s="169"/>
      <c r="AZ500" s="259"/>
      <c r="BA500" s="250"/>
      <c r="BB500" s="169"/>
      <c r="BC500" s="250"/>
    </row>
    <row r="501" spans="2:55" s="170" customFormat="1" ht="21" hidden="1" customHeight="1" x14ac:dyDescent="0.25">
      <c r="B501" s="264"/>
      <c r="C501" s="267"/>
      <c r="D501" s="258"/>
      <c r="E501" s="259"/>
      <c r="F501" s="255"/>
      <c r="G501" s="258"/>
      <c r="H501" s="250"/>
      <c r="I501" s="252"/>
      <c r="J501" s="254"/>
      <c r="K501" s="182"/>
      <c r="L501" s="261"/>
      <c r="M501" s="262"/>
      <c r="N501" s="261"/>
      <c r="O501" s="256"/>
      <c r="P501" s="292"/>
      <c r="Q501" s="261"/>
      <c r="R501" s="330"/>
      <c r="S501" s="330"/>
      <c r="T501" s="330"/>
      <c r="U501" s="328"/>
      <c r="V501" s="292"/>
      <c r="W501" s="149"/>
      <c r="X501" s="166"/>
      <c r="Y501" s="175" t="str">
        <f>IF(X501=Controles!$D$5,Controles!$E$5,IF(X501=Controles!$D$6,Controles!$E$6,IF(X501=Controles!$D$7,Controles!$E$7," ")))</f>
        <v xml:space="preserve"> </v>
      </c>
      <c r="Z501" s="166"/>
      <c r="AA501" s="65" t="str">
        <f>IF(Z501=Controles!$D$8,Controles!$E$8,IF(Z501=Controles!$D$9,Controles!$E$9," "))</f>
        <v xml:space="preserve"> </v>
      </c>
      <c r="AB501" s="65" t="str">
        <f t="shared" si="254"/>
        <v/>
      </c>
      <c r="AC501" s="166"/>
      <c r="AD501" s="166"/>
      <c r="AE501" s="166"/>
      <c r="AF501" s="97" t="str">
        <f>+IF(X501=Controles!$D$5,Controles!$N$5,IF(X501=Controles!$D$6,Controles!$N$6,IF(X501=Controles!$D$7,Controles!$N$7," ")))</f>
        <v xml:space="preserve"> </v>
      </c>
      <c r="AG501" s="138" t="str">
        <f>IFERROR(IF(AND(AF500=Controles!$N$5,AF501=Controles!$N$5),(AG500-(+AG500*AB501)),IF(AND(AF500=Controles!$N$7,AF501=Controles!$N$5),(AG499-(+AG499*AB501)),IF(AF501=Controles!$N$7,AG500,""))),"")</f>
        <v/>
      </c>
      <c r="AH501" s="138" t="str">
        <f>IFERROR(IF(AND(AF500=Controles!$N$7,AF501=Controles!$N$7),(AH500-(+AH500*AB501)),IF(AND(AF500=Controles!$N$5,AF501=Controles!$N$7),(AH499-(+AH499*AB501)),IF(AF501=Controles!$N$5,AH500,""))),"")</f>
        <v/>
      </c>
      <c r="AI501" s="178" t="str">
        <f t="shared" si="277"/>
        <v/>
      </c>
      <c r="AJ501" s="178" t="str">
        <f t="shared" si="278"/>
        <v/>
      </c>
      <c r="AK501" s="179" t="str">
        <f t="shared" si="279"/>
        <v xml:space="preserve"> </v>
      </c>
      <c r="AL501" s="180" t="str">
        <f>IFERROR(VLOOKUP(AK501,'Matriz Calificación'!$C$54:$F$78,2,FALSE),"")</f>
        <v/>
      </c>
      <c r="AM501" s="181" t="str">
        <f>IFERROR(VLOOKUP(AL501,'Matriz Calificación'!$D$54:$I$78,4,FALSE)," ")</f>
        <v xml:space="preserve"> </v>
      </c>
      <c r="AN501" s="289"/>
      <c r="AO501" s="289"/>
      <c r="AP501" s="292"/>
      <c r="AQ501" s="329"/>
      <c r="AR501" s="66"/>
      <c r="AS501" s="167"/>
      <c r="AT501" s="167"/>
      <c r="AU501" s="167"/>
      <c r="AV501" s="66"/>
      <c r="AW501" s="167"/>
      <c r="AX501" s="169"/>
      <c r="AY501" s="169"/>
      <c r="AZ501" s="259"/>
      <c r="BA501" s="250"/>
      <c r="BB501" s="169"/>
      <c r="BC501" s="250"/>
    </row>
    <row r="502" spans="2:55" s="170" customFormat="1" ht="21" hidden="1" customHeight="1" x14ac:dyDescent="0.25">
      <c r="B502" s="264"/>
      <c r="C502" s="267"/>
      <c r="D502" s="258"/>
      <c r="E502" s="259"/>
      <c r="F502" s="255"/>
      <c r="G502" s="258"/>
      <c r="H502" s="250"/>
      <c r="I502" s="252"/>
      <c r="J502" s="254"/>
      <c r="K502" s="182"/>
      <c r="L502" s="261"/>
      <c r="M502" s="262"/>
      <c r="N502" s="261"/>
      <c r="O502" s="256"/>
      <c r="P502" s="292"/>
      <c r="Q502" s="261"/>
      <c r="R502" s="330"/>
      <c r="S502" s="330"/>
      <c r="T502" s="330"/>
      <c r="U502" s="328"/>
      <c r="V502" s="292"/>
      <c r="W502" s="149"/>
      <c r="X502" s="166"/>
      <c r="Y502" s="175" t="str">
        <f>IF(X502=Controles!$D$5,Controles!$E$5,IF(X502=Controles!$D$6,Controles!$E$6,IF(X502=Controles!$D$7,Controles!$E$7," ")))</f>
        <v xml:space="preserve"> </v>
      </c>
      <c r="Z502" s="166"/>
      <c r="AA502" s="65" t="str">
        <f>IF(Z502=Controles!$D$8,Controles!$E$8,IF(Z502=Controles!$D$9,Controles!$E$9," "))</f>
        <v xml:space="preserve"> </v>
      </c>
      <c r="AB502" s="65" t="str">
        <f t="shared" si="254"/>
        <v/>
      </c>
      <c r="AC502" s="166"/>
      <c r="AD502" s="166"/>
      <c r="AE502" s="166"/>
      <c r="AF502" s="97" t="str">
        <f>+IF(X502=Controles!$D$5,Controles!$N$5,IF(X502=Controles!$D$6,Controles!$N$6,IF(X502=Controles!$D$7,Controles!$N$7," ")))</f>
        <v xml:space="preserve"> </v>
      </c>
      <c r="AG502" s="138" t="str">
        <f>IFERROR(IF(AND(AF501=Controles!$N$5,AF502=Controles!$N$5),(AG501-(+AG501*AB502)),IF(AND(AF501=Controles!$N$7,AF502=Controles!$N$5),(AG500-(+AG500*AB502)),IF(AF502=Controles!$N$7,AG501,""))),"")</f>
        <v/>
      </c>
      <c r="AH502" s="138" t="str">
        <f>IFERROR(IF(AND(AF501=Controles!$N$7,AF502=Controles!$N$7),(AH501-(+AH501*AB502)),IF(AND(AF501=Controles!$N$5,AF502=Controles!$N$7),(AH500-(+AH500*AB502)),IF(AF502=Controles!$N$5,AH501,""))),"")</f>
        <v/>
      </c>
      <c r="AI502" s="178" t="str">
        <f t="shared" si="277"/>
        <v/>
      </c>
      <c r="AJ502" s="178" t="str">
        <f t="shared" si="278"/>
        <v/>
      </c>
      <c r="AK502" s="179" t="str">
        <f t="shared" si="279"/>
        <v xml:space="preserve"> </v>
      </c>
      <c r="AL502" s="180" t="str">
        <f>IFERROR(VLOOKUP(AK502,'Matriz Calificación'!$C$54:$F$78,2,FALSE),"")</f>
        <v/>
      </c>
      <c r="AM502" s="181" t="str">
        <f>IFERROR(VLOOKUP(AL502,'Matriz Calificación'!$D$54:$I$78,4,FALSE)," ")</f>
        <v xml:space="preserve"> </v>
      </c>
      <c r="AN502" s="289"/>
      <c r="AO502" s="289"/>
      <c r="AP502" s="292"/>
      <c r="AQ502" s="329"/>
      <c r="AR502" s="66"/>
      <c r="AS502" s="167"/>
      <c r="AT502" s="167"/>
      <c r="AU502" s="167"/>
      <c r="AV502" s="66"/>
      <c r="AW502" s="167"/>
      <c r="AX502" s="169"/>
      <c r="AY502" s="169"/>
      <c r="AZ502" s="259"/>
      <c r="BA502" s="250"/>
      <c r="BB502" s="169"/>
      <c r="BC502" s="250"/>
    </row>
    <row r="503" spans="2:55" s="170" customFormat="1" ht="21" hidden="1" customHeight="1" x14ac:dyDescent="0.25">
      <c r="B503" s="264"/>
      <c r="C503" s="267"/>
      <c r="D503" s="258"/>
      <c r="E503" s="259"/>
      <c r="F503" s="255"/>
      <c r="G503" s="258"/>
      <c r="H503" s="250"/>
      <c r="I503" s="252"/>
      <c r="J503" s="254"/>
      <c r="K503" s="182"/>
      <c r="L503" s="261"/>
      <c r="M503" s="262"/>
      <c r="N503" s="261"/>
      <c r="O503" s="256"/>
      <c r="P503" s="292"/>
      <c r="Q503" s="261"/>
      <c r="R503" s="330"/>
      <c r="S503" s="330"/>
      <c r="T503" s="330"/>
      <c r="U503" s="328"/>
      <c r="V503" s="292"/>
      <c r="W503" s="149"/>
      <c r="X503" s="166"/>
      <c r="Y503" s="175" t="str">
        <f>IF(X503=Controles!$D$5,Controles!$E$5,IF(X503=Controles!$D$6,Controles!$E$6,IF(X503=Controles!$D$7,Controles!$E$7," ")))</f>
        <v xml:space="preserve"> </v>
      </c>
      <c r="Z503" s="166"/>
      <c r="AA503" s="65" t="str">
        <f>IF(Z503=Controles!$D$8,Controles!$E$8,IF(Z503=Controles!$D$9,Controles!$E$9," "))</f>
        <v xml:space="preserve"> </v>
      </c>
      <c r="AB503" s="65" t="str">
        <f t="shared" si="254"/>
        <v/>
      </c>
      <c r="AC503" s="166"/>
      <c r="AD503" s="166"/>
      <c r="AE503" s="166"/>
      <c r="AF503" s="97" t="str">
        <f>+IF(X503=Controles!$D$5,Controles!$N$5,IF(X503=Controles!$D$6,Controles!$N$6,IF(X503=Controles!$D$7,Controles!$N$7," ")))</f>
        <v xml:space="preserve"> </v>
      </c>
      <c r="AG503" s="138" t="str">
        <f>IFERROR(IF(AND(AF502=Controles!$N$5,AF503=Controles!$N$5),(AG502-(+AG502*AB503)),IF(AND(AF502=Controles!$N$7,AF503=Controles!$N$5),(AG501-(+AG501*AB503)),IF(AF503=Controles!$N$7,AG502,""))),"")</f>
        <v/>
      </c>
      <c r="AH503" s="138" t="str">
        <f>IFERROR(IF(AND(AF502=Controles!$N$7,AF503=Controles!$N$7),(AH502-(+AH502*AB503)),IF(AND(AF502=Controles!$N$5,AF503=Controles!$N$7),(AH501-(+AH501*AB503)),IF(AF503=Controles!$N$5,AH502,""))),"")</f>
        <v/>
      </c>
      <c r="AI503" s="178" t="str">
        <f t="shared" si="277"/>
        <v/>
      </c>
      <c r="AJ503" s="178" t="str">
        <f t="shared" si="278"/>
        <v/>
      </c>
      <c r="AK503" s="179" t="str">
        <f t="shared" si="279"/>
        <v xml:space="preserve"> </v>
      </c>
      <c r="AL503" s="180" t="str">
        <f>IFERROR(VLOOKUP(AK503,'Matriz Calificación'!$C$54:$F$78,2,FALSE),"")</f>
        <v/>
      </c>
      <c r="AM503" s="181" t="str">
        <f>IFERROR(VLOOKUP(AL503,'Matriz Calificación'!$D$54:$I$78,4,FALSE)," ")</f>
        <v xml:space="preserve"> </v>
      </c>
      <c r="AN503" s="289"/>
      <c r="AO503" s="289"/>
      <c r="AP503" s="292"/>
      <c r="AQ503" s="329"/>
      <c r="AR503" s="66"/>
      <c r="AS503" s="165"/>
      <c r="AT503" s="168"/>
      <c r="AU503" s="168"/>
      <c r="AV503" s="66"/>
      <c r="AW503" s="167"/>
      <c r="AX503" s="169"/>
      <c r="AY503" s="169"/>
      <c r="AZ503" s="259"/>
      <c r="BA503" s="250"/>
      <c r="BB503" s="169"/>
      <c r="BC503" s="250"/>
    </row>
    <row r="504" spans="2:55" s="170" customFormat="1" ht="21" hidden="1" customHeight="1" x14ac:dyDescent="0.25">
      <c r="B504" s="264"/>
      <c r="C504" s="267"/>
      <c r="D504" s="258"/>
      <c r="E504" s="259"/>
      <c r="F504" s="255"/>
      <c r="G504" s="258"/>
      <c r="H504" s="250"/>
      <c r="I504" s="252"/>
      <c r="J504" s="254"/>
      <c r="K504" s="182"/>
      <c r="L504" s="261"/>
      <c r="M504" s="262"/>
      <c r="N504" s="261"/>
      <c r="O504" s="256"/>
      <c r="P504" s="292"/>
      <c r="Q504" s="261"/>
      <c r="R504" s="330"/>
      <c r="S504" s="330"/>
      <c r="T504" s="330"/>
      <c r="U504" s="328"/>
      <c r="V504" s="292"/>
      <c r="W504" s="149"/>
      <c r="X504" s="166"/>
      <c r="Y504" s="175" t="str">
        <f>IF(X504=Controles!$D$5,Controles!$E$5,IF(X504=Controles!$D$6,Controles!$E$6,IF(X504=Controles!$D$7,Controles!$E$7," ")))</f>
        <v xml:space="preserve"> </v>
      </c>
      <c r="Z504" s="166"/>
      <c r="AA504" s="65" t="str">
        <f>IF(Z504=Controles!$D$8,Controles!$E$8,IF(Z504=Controles!$D$9,Controles!$E$9," "))</f>
        <v xml:space="preserve"> </v>
      </c>
      <c r="AB504" s="65" t="str">
        <f t="shared" si="254"/>
        <v/>
      </c>
      <c r="AC504" s="166"/>
      <c r="AD504" s="166"/>
      <c r="AE504" s="166"/>
      <c r="AF504" s="97" t="str">
        <f>+IF(X504=Controles!$D$5,Controles!$N$5,IF(X504=Controles!$D$6,Controles!$N$6,IF(X504=Controles!$D$7,Controles!$N$7," ")))</f>
        <v xml:space="preserve"> </v>
      </c>
      <c r="AG504" s="138" t="str">
        <f>IFERROR(IF(AND(AF503=Controles!$N$5,AF504=Controles!$N$5),(AG503-(+AG503*AB504)),IF(AND(AF503=Controles!$N$7,AF504=Controles!$N$5),(AG502-(+AG502*AB504)),IF(AF504=Controles!$N$7,AG503,""))),"")</f>
        <v/>
      </c>
      <c r="AH504" s="138" t="str">
        <f>IFERROR(IF(AND(AF503=Controles!$N$7,AF504=Controles!$N$7),(AH503-(+AH503*AB504)),IF(AND(AF503=Controles!$N$5,AF504=Controles!$N$7),(AH502-(+AH502*AB504)),IF(AF504=Controles!$N$5,AH503,""))),"")</f>
        <v/>
      </c>
      <c r="AI504" s="178" t="str">
        <f t="shared" si="277"/>
        <v/>
      </c>
      <c r="AJ504" s="178" t="str">
        <f t="shared" si="278"/>
        <v/>
      </c>
      <c r="AK504" s="179" t="str">
        <f t="shared" si="279"/>
        <v xml:space="preserve"> </v>
      </c>
      <c r="AL504" s="180" t="str">
        <f>IFERROR(VLOOKUP(AK504,'Matriz Calificación'!$C$54:$F$78,2,FALSE),"")</f>
        <v/>
      </c>
      <c r="AM504" s="181" t="str">
        <f>IFERROR(VLOOKUP(AL504,'Matriz Calificación'!$D$54:$I$78,4,FALSE)," ")</f>
        <v xml:space="preserve"> </v>
      </c>
      <c r="AN504" s="289"/>
      <c r="AO504" s="289"/>
      <c r="AP504" s="292"/>
      <c r="AQ504" s="329"/>
      <c r="AR504" s="66"/>
      <c r="AS504" s="165"/>
      <c r="AT504" s="168"/>
      <c r="AU504" s="168"/>
      <c r="AV504" s="66"/>
      <c r="AW504" s="167"/>
      <c r="AX504" s="169"/>
      <c r="AY504" s="169"/>
      <c r="AZ504" s="259"/>
      <c r="BA504" s="250"/>
      <c r="BB504" s="169"/>
      <c r="BC504" s="250"/>
    </row>
    <row r="505" spans="2:55" s="170" customFormat="1" ht="21" hidden="1" customHeight="1" x14ac:dyDescent="0.25">
      <c r="B505" s="265"/>
      <c r="C505" s="268"/>
      <c r="D505" s="258"/>
      <c r="E505" s="259"/>
      <c r="F505" s="255"/>
      <c r="G505" s="258"/>
      <c r="H505" s="250"/>
      <c r="I505" s="253"/>
      <c r="J505" s="254"/>
      <c r="K505" s="182"/>
      <c r="L505" s="261"/>
      <c r="M505" s="262"/>
      <c r="N505" s="261"/>
      <c r="O505" s="257"/>
      <c r="P505" s="292"/>
      <c r="Q505" s="261"/>
      <c r="R505" s="330"/>
      <c r="S505" s="330"/>
      <c r="T505" s="330"/>
      <c r="U505" s="328"/>
      <c r="V505" s="292"/>
      <c r="W505" s="149"/>
      <c r="X505" s="166"/>
      <c r="Y505" s="175" t="str">
        <f>IF(X505=Controles!$D$5,Controles!$E$5,IF(X505=Controles!$D$6,Controles!$E$6,IF(X505=Controles!$D$7,Controles!$E$7," ")))</f>
        <v xml:space="preserve"> </v>
      </c>
      <c r="Z505" s="166"/>
      <c r="AA505" s="65" t="str">
        <f>IF(Z505=Controles!$D$8,Controles!$E$8,IF(Z505=Controles!$D$9,Controles!$E$9," "))</f>
        <v xml:space="preserve"> </v>
      </c>
      <c r="AB505" s="65" t="str">
        <f t="shared" si="254"/>
        <v/>
      </c>
      <c r="AC505" s="166"/>
      <c r="AD505" s="166"/>
      <c r="AE505" s="166"/>
      <c r="AF505" s="97" t="str">
        <f>+IF(X505=Controles!$D$5,Controles!$N$5,IF(X505=Controles!$D$6,Controles!$N$6,IF(X505=Controles!$D$7,Controles!$N$7," ")))</f>
        <v xml:space="preserve"> </v>
      </c>
      <c r="AG505" s="138" t="str">
        <f>IFERROR(IF(AND(AF504=Controles!$N$5,AF505=Controles!$N$5),(AG504-(+AG504*AB505)),IF(AND(AF504=Controles!$N$7,AF505=Controles!$N$5),(AG503-(+AG503*AB505)),IF(AF505=Controles!$N$7,AG504,""))),"")</f>
        <v/>
      </c>
      <c r="AH505" s="138" t="str">
        <f>IFERROR(IF(AND(AF504=Controles!$N$7,AF505=Controles!$N$7),(AH504-(+AH504*AB505)),IF(AND(AF504=Controles!$N$5,AF505=Controles!$N$7),(AH503-(+AH503*AB505)),IF(AF505=Controles!$N$5,AH504,""))),"")</f>
        <v/>
      </c>
      <c r="AI505" s="178" t="str">
        <f t="shared" si="277"/>
        <v/>
      </c>
      <c r="AJ505" s="178" t="str">
        <f t="shared" si="278"/>
        <v/>
      </c>
      <c r="AK505" s="179" t="str">
        <f t="shared" si="279"/>
        <v xml:space="preserve"> </v>
      </c>
      <c r="AL505" s="180" t="str">
        <f>IFERROR(VLOOKUP(AK505,'Matriz Calificación'!$C$54:$F$78,2,FALSE),"")</f>
        <v/>
      </c>
      <c r="AM505" s="181" t="str">
        <f>IFERROR(VLOOKUP(AL505,'Matriz Calificación'!$D$54:$I$78,4,FALSE)," ")</f>
        <v xml:space="preserve"> </v>
      </c>
      <c r="AN505" s="290"/>
      <c r="AO505" s="290"/>
      <c r="AP505" s="292"/>
      <c r="AQ505" s="329"/>
      <c r="AR505" s="66"/>
      <c r="AS505" s="165"/>
      <c r="AT505" s="67"/>
      <c r="AU505" s="67"/>
      <c r="AV505" s="66"/>
      <c r="AW505" s="167"/>
      <c r="AX505" s="169"/>
      <c r="AY505" s="169"/>
      <c r="AZ505" s="259"/>
      <c r="BA505" s="250"/>
      <c r="BB505" s="169"/>
      <c r="BC505" s="250"/>
    </row>
    <row r="506" spans="2:55" s="170" customFormat="1" ht="21" hidden="1" customHeight="1" x14ac:dyDescent="0.25">
      <c r="B506" s="263"/>
      <c r="C506" s="266" t="str">
        <f>+IFERROR(VLOOKUP(B506,INF!$A$2:$B$90,2,FALSE)," ")</f>
        <v xml:space="preserve"> </v>
      </c>
      <c r="D506" s="258"/>
      <c r="E506" s="259"/>
      <c r="F506" s="260"/>
      <c r="G506" s="258"/>
      <c r="H506" s="250"/>
      <c r="I506" s="251"/>
      <c r="J506" s="254" t="str">
        <f t="shared" ref="J506" si="280">IF(G506&lt;&gt;"",CONCATENATE("Posibilidad de ",G506," por"," ",H506," debido a"," ",I506),"")</f>
        <v/>
      </c>
      <c r="K506" s="182"/>
      <c r="L506" s="261"/>
      <c r="M506" s="262"/>
      <c r="N506" s="261"/>
      <c r="O506" s="256"/>
      <c r="P506" s="292" t="str">
        <f>IF(O506="","",IF(O506&lt;=2,Probabilidad!$B$8,IF(O506&lt;=11.999,Probabilidad!$B$7,IF(O506&lt;=48,Probabilidad!$B$6,IF(O506&lt;=239.999,Probabilidad!$B$5,IF(O506&gt;=240,Probabilidad!$B$4,""))))))</f>
        <v/>
      </c>
      <c r="Q506" s="261"/>
      <c r="R506" s="330" t="str">
        <f>IFERROR(VLOOKUP(P506,Probabilidad!$B$4:$C$8,2,FALSE),"")</f>
        <v/>
      </c>
      <c r="S506" s="330" t="str">
        <f>IFERROR(VLOOKUP(Q506,Impacto!$B$4:$C$16,2,FALSE),"")</f>
        <v/>
      </c>
      <c r="T506" s="330" t="str">
        <f t="shared" ref="T506" si="281">IFERROR(VALUE((R506&amp;""&amp;S506))," ")</f>
        <v xml:space="preserve"> </v>
      </c>
      <c r="U506" s="328" t="str">
        <f>IFERROR(VLOOKUP(T506,'Matriz Calificación'!$C$54:$D$78,2,FALSE)," ")</f>
        <v xml:space="preserve"> </v>
      </c>
      <c r="V506" s="292" t="str">
        <f>IFERROR(VLOOKUP(T506,'Matriz Calificación'!$C$54:$F$78,3,FALSE)," ")</f>
        <v xml:space="preserve"> </v>
      </c>
      <c r="W506" s="149"/>
      <c r="X506" s="166"/>
      <c r="Y506" s="175" t="str">
        <f>IF(X506=Controles!$D$5,Controles!$E$5,IF(X506=Controles!$D$6,Controles!$E$6,IF(X506=Controles!$D$7,Controles!$E$7," ")))</f>
        <v xml:space="preserve"> </v>
      </c>
      <c r="Z506" s="166"/>
      <c r="AA506" s="65" t="str">
        <f>IF(Z506=Controles!$D$8,Controles!$E$8,IF(Z506=Controles!$D$9,Controles!$E$9," "))</f>
        <v xml:space="preserve"> </v>
      </c>
      <c r="AB506" s="65" t="str">
        <f t="shared" si="254"/>
        <v/>
      </c>
      <c r="AC506" s="166"/>
      <c r="AD506" s="166"/>
      <c r="AE506" s="166"/>
      <c r="AF506" s="97" t="str">
        <f>+IF(X506=Controles!$D$5,Controles!$N$5,IF(X506=Controles!$D$6,Controles!$N$6,IF(X506=Controles!$D$7,Controles!$N$7," ")))</f>
        <v xml:space="preserve"> </v>
      </c>
      <c r="AG506" s="138" t="str">
        <f>IFERROR(IF(AF506=Controles!$N$5,(($R$506-($R$506*AB506))),IF(AF506=Controles!$N$7,$R$506,""))," ")</f>
        <v/>
      </c>
      <c r="AH506" s="138" t="str">
        <f>IFERROR(IF(AF506=Controles!$N$7,(($S$506-($S$506*AB506))),IF(AF506=Controles!$N$5,$S$506,""))," ")</f>
        <v/>
      </c>
      <c r="AI506" s="178" t="str">
        <f>IFERROR(IF(AG506="","",IF(AG506&lt;=20,"20",IF(AG506&lt;=40,"40",IF(AG506&lt;=60,"60",IF(AG506&lt;=80,"80","100"))))),"")</f>
        <v/>
      </c>
      <c r="AJ506" s="178" t="str">
        <f>IFERROR(IF(AH506="","",IF(AH506&lt;=20,"20",IF(AH506&lt;=40,"40",IF(AH506&lt;=60,"60",IF(AH506&lt;=80,"80","100"))))),"")</f>
        <v/>
      </c>
      <c r="AK506" s="179" t="str">
        <f>IFERROR(VALUE((AI506&amp;""&amp;AJ506))," ")</f>
        <v xml:space="preserve"> </v>
      </c>
      <c r="AL506" s="180" t="str">
        <f>IFERROR(VLOOKUP(AK506,'Matriz Calificación'!$C$54:$F$78,2,FALSE),"")</f>
        <v/>
      </c>
      <c r="AM506" s="181" t="str">
        <f>IFERROR(VLOOKUP(AL506,'Matriz Calificación'!$D$54:$I$78,4,FALSE)," ")</f>
        <v xml:space="preserve"> </v>
      </c>
      <c r="AN506" s="288" t="e" cm="1" vm="1">
        <f t="array" aca="1" ref="AN506" ca="1">INDEX(AK506:AK514,COUNT(AK506:AK514))</f>
        <v>#VALUE!</v>
      </c>
      <c r="AO506" s="288" t="str">
        <f ca="1">IFERROR(VLOOKUP(AN506,'Matriz Calificación'!$C$54:$F$78,2,FALSE),"")</f>
        <v/>
      </c>
      <c r="AP506" s="292" t="str">
        <f ca="1">IFERROR(VLOOKUP(AO506,'Matriz Calificación'!$D$54:$I$78,4,FALSE)," ")</f>
        <v xml:space="preserve"> </v>
      </c>
      <c r="AQ506" s="329" t="str">
        <f ca="1">IFERROR(VLOOKUP(AO506,'Matriz Calificación'!$D$54:$I$78,5,FALSE)," ")</f>
        <v xml:space="preserve"> </v>
      </c>
      <c r="AR506" s="66"/>
      <c r="AS506" s="167"/>
      <c r="AT506" s="167"/>
      <c r="AU506" s="167"/>
      <c r="AV506" s="66"/>
      <c r="AW506" s="167"/>
      <c r="AX506" s="169"/>
      <c r="AY506" s="169"/>
      <c r="AZ506" s="259"/>
      <c r="BA506" s="250"/>
      <c r="BB506" s="169"/>
      <c r="BC506" s="250"/>
    </row>
    <row r="507" spans="2:55" s="170" customFormat="1" ht="21" hidden="1" customHeight="1" x14ac:dyDescent="0.25">
      <c r="B507" s="264"/>
      <c r="C507" s="267"/>
      <c r="D507" s="258"/>
      <c r="E507" s="259"/>
      <c r="F507" s="255"/>
      <c r="G507" s="258"/>
      <c r="H507" s="250"/>
      <c r="I507" s="252"/>
      <c r="J507" s="254"/>
      <c r="K507" s="182"/>
      <c r="L507" s="261"/>
      <c r="M507" s="262"/>
      <c r="N507" s="261"/>
      <c r="O507" s="256"/>
      <c r="P507" s="292"/>
      <c r="Q507" s="261"/>
      <c r="R507" s="330"/>
      <c r="S507" s="330"/>
      <c r="T507" s="330"/>
      <c r="U507" s="328"/>
      <c r="V507" s="292"/>
      <c r="W507" s="149"/>
      <c r="X507" s="166"/>
      <c r="Y507" s="175" t="str">
        <f>IF(X507=Controles!$D$5,Controles!$E$5,IF(X507=Controles!$D$6,Controles!$E$6,IF(X507=Controles!$D$7,Controles!$E$7," ")))</f>
        <v xml:space="preserve"> </v>
      </c>
      <c r="Z507" s="166"/>
      <c r="AA507" s="65" t="str">
        <f>IF(Z507=Controles!$D$8,Controles!$E$8,IF(Z507=Controles!$D$9,Controles!$E$9," "))</f>
        <v xml:space="preserve"> </v>
      </c>
      <c r="AB507" s="65" t="str">
        <f t="shared" si="254"/>
        <v/>
      </c>
      <c r="AC507" s="166"/>
      <c r="AD507" s="166"/>
      <c r="AE507" s="166"/>
      <c r="AF507" s="97" t="str">
        <f>+IF(X507=Controles!$D$5,Controles!$N$5,IF(X507=Controles!$D$6,Controles!$N$6,IF(X507=Controles!$D$7,Controles!$N$7," ")))</f>
        <v xml:space="preserve"> </v>
      </c>
      <c r="AG507" s="138" t="str">
        <f>IFERROR(IF(AND(AF506=Controles!$N$5,AF507=Controles!$N$5),(AG506-(+AG506*AB507)),IF(AF507=Controles!$N$5,(R506-(+R506*AB507)),IF(AF507=Controles!$N$7,AG506,""))),"")</f>
        <v/>
      </c>
      <c r="AH507" s="138" t="str">
        <f>IFERROR(IF(AND(AF506=Controles!$N$7,AF507=Controles!$N$7),(AH506-(+AH506*AB507)),IF(AF507=Controles!$N$7,($S$506-(+$S$506*AB507)),IF(AF507=Controles!$N$5,AH506,""))),"")</f>
        <v/>
      </c>
      <c r="AI507" s="178" t="str">
        <f t="shared" ref="AI507:AI514" si="282">IFERROR(IF(AG507="","",IF(AG507&lt;=20,"20",IF(AG507&lt;=40,"40",IF(AG507&lt;=60,"60",IF(AG507&lt;=80,"80","100"))))),"")</f>
        <v/>
      </c>
      <c r="AJ507" s="178" t="str">
        <f t="shared" ref="AJ507:AJ514" si="283">IFERROR(IF(AH507="","",IF(AH507&lt;=20,"20",IF(AH507&lt;=40,"40",IF(AH507&lt;=60,"60",IF(AH507&lt;=80,"80","100"))))),"")</f>
        <v/>
      </c>
      <c r="AK507" s="179" t="str">
        <f t="shared" ref="AK507:AK514" si="284">IFERROR(VALUE((AI507&amp;""&amp;AJ507))," ")</f>
        <v xml:space="preserve"> </v>
      </c>
      <c r="AL507" s="180" t="str">
        <f>IFERROR(VLOOKUP(AK507,'Matriz Calificación'!$C$54:$F$78,2,FALSE),"")</f>
        <v/>
      </c>
      <c r="AM507" s="181" t="str">
        <f>IFERROR(VLOOKUP(AL507,'Matriz Calificación'!$D$54:$I$78,4,FALSE)," ")</f>
        <v xml:space="preserve"> </v>
      </c>
      <c r="AN507" s="289"/>
      <c r="AO507" s="289"/>
      <c r="AP507" s="292"/>
      <c r="AQ507" s="329"/>
      <c r="AR507" s="66"/>
      <c r="AS507" s="167"/>
      <c r="AT507" s="167"/>
      <c r="AU507" s="167"/>
      <c r="AV507" s="66"/>
      <c r="AW507" s="167"/>
      <c r="AX507" s="169"/>
      <c r="AY507" s="169"/>
      <c r="AZ507" s="259"/>
      <c r="BA507" s="250"/>
      <c r="BB507" s="169"/>
      <c r="BC507" s="250"/>
    </row>
    <row r="508" spans="2:55" s="170" customFormat="1" ht="21" hidden="1" customHeight="1" x14ac:dyDescent="0.25">
      <c r="B508" s="264"/>
      <c r="C508" s="267"/>
      <c r="D508" s="258"/>
      <c r="E508" s="259"/>
      <c r="F508" s="255"/>
      <c r="G508" s="258"/>
      <c r="H508" s="250"/>
      <c r="I508" s="252"/>
      <c r="J508" s="254"/>
      <c r="K508" s="182"/>
      <c r="L508" s="261"/>
      <c r="M508" s="262"/>
      <c r="N508" s="261"/>
      <c r="O508" s="256"/>
      <c r="P508" s="292"/>
      <c r="Q508" s="261"/>
      <c r="R508" s="330"/>
      <c r="S508" s="330"/>
      <c r="T508" s="330"/>
      <c r="U508" s="328"/>
      <c r="V508" s="292"/>
      <c r="W508" s="149"/>
      <c r="X508" s="166"/>
      <c r="Y508" s="175" t="str">
        <f>IF(X508=Controles!$D$5,Controles!$E$5,IF(X508=Controles!$D$6,Controles!$E$6,IF(X508=Controles!$D$7,Controles!$E$7," ")))</f>
        <v xml:space="preserve"> </v>
      </c>
      <c r="Z508" s="166"/>
      <c r="AA508" s="65" t="str">
        <f>IF(Z508=Controles!$D$8,Controles!$E$8,IF(Z508=Controles!$D$9,Controles!$E$9," "))</f>
        <v xml:space="preserve"> </v>
      </c>
      <c r="AB508" s="65" t="str">
        <f t="shared" si="254"/>
        <v/>
      </c>
      <c r="AC508" s="166"/>
      <c r="AD508" s="166"/>
      <c r="AE508" s="166"/>
      <c r="AF508" s="97" t="str">
        <f>+IF(X508=Controles!$D$5,Controles!$N$5,IF(X508=Controles!$D$6,Controles!$N$6,IF(X508=Controles!$D$7,Controles!$N$7," ")))</f>
        <v xml:space="preserve"> </v>
      </c>
      <c r="AG508" s="138" t="str">
        <f>IFERROR(IF(AND(AF507=Controles!$N$5,AF508=Controles!$N$5),(AG507-(+AG507*AB508)),IF(AND(AF507=Controles!$N$7,AF508=Controles!$N$5),(AG506-(+AG506*AB508)),IF(AF508=Controles!$N$7,AG507,""))),"")</f>
        <v/>
      </c>
      <c r="AH508" s="138" t="str">
        <f>IFERROR(IF(AND(AF507=Controles!$N$7,AF508=Controles!$N$7),(AH507-(+AH507*AB508)),IF(AND(AF507=Controles!$N$5,AF508=Controles!$N$7),(AH506-(+AH506*AB508)),IF(AF508=Controles!$N$5,AH507,""))),"")</f>
        <v/>
      </c>
      <c r="AI508" s="178" t="str">
        <f t="shared" si="282"/>
        <v/>
      </c>
      <c r="AJ508" s="178" t="str">
        <f t="shared" si="283"/>
        <v/>
      </c>
      <c r="AK508" s="179" t="str">
        <f t="shared" si="284"/>
        <v xml:space="preserve"> </v>
      </c>
      <c r="AL508" s="180" t="str">
        <f>IFERROR(VLOOKUP(AK508,'Matriz Calificación'!$C$54:$F$78,2,FALSE),"")</f>
        <v/>
      </c>
      <c r="AM508" s="181" t="str">
        <f>IFERROR(VLOOKUP(AL508,'Matriz Calificación'!$D$54:$I$78,4,FALSE)," ")</f>
        <v xml:space="preserve"> </v>
      </c>
      <c r="AN508" s="289"/>
      <c r="AO508" s="289"/>
      <c r="AP508" s="292"/>
      <c r="AQ508" s="329"/>
      <c r="AR508" s="66"/>
      <c r="AS508" s="167"/>
      <c r="AT508" s="167"/>
      <c r="AU508" s="167"/>
      <c r="AV508" s="66"/>
      <c r="AW508" s="167"/>
      <c r="AX508" s="169"/>
      <c r="AY508" s="169"/>
      <c r="AZ508" s="259"/>
      <c r="BA508" s="250"/>
      <c r="BB508" s="169"/>
      <c r="BC508" s="250"/>
    </row>
    <row r="509" spans="2:55" s="170" customFormat="1" ht="21" hidden="1" customHeight="1" x14ac:dyDescent="0.25">
      <c r="B509" s="264"/>
      <c r="C509" s="267"/>
      <c r="D509" s="258"/>
      <c r="E509" s="259"/>
      <c r="F509" s="255"/>
      <c r="G509" s="258"/>
      <c r="H509" s="250"/>
      <c r="I509" s="252"/>
      <c r="J509" s="254"/>
      <c r="K509" s="182"/>
      <c r="L509" s="261"/>
      <c r="M509" s="262"/>
      <c r="N509" s="261"/>
      <c r="O509" s="256"/>
      <c r="P509" s="292"/>
      <c r="Q509" s="261"/>
      <c r="R509" s="330"/>
      <c r="S509" s="330"/>
      <c r="T509" s="330"/>
      <c r="U509" s="328"/>
      <c r="V509" s="292"/>
      <c r="W509" s="149"/>
      <c r="X509" s="166"/>
      <c r="Y509" s="175" t="str">
        <f>IF(X509=Controles!$D$5,Controles!$E$5,IF(X509=Controles!$D$6,Controles!$E$6,IF(X509=Controles!$D$7,Controles!$E$7," ")))</f>
        <v xml:space="preserve"> </v>
      </c>
      <c r="Z509" s="166"/>
      <c r="AA509" s="65" t="str">
        <f>IF(Z509=Controles!$D$8,Controles!$E$8,IF(Z509=Controles!$D$9,Controles!$E$9," "))</f>
        <v xml:space="preserve"> </v>
      </c>
      <c r="AB509" s="65" t="str">
        <f t="shared" si="254"/>
        <v/>
      </c>
      <c r="AC509" s="166"/>
      <c r="AD509" s="166"/>
      <c r="AE509" s="166"/>
      <c r="AF509" s="97" t="str">
        <f>+IF(X509=Controles!$D$5,Controles!$N$5,IF(X509=Controles!$D$6,Controles!$N$6,IF(X509=Controles!$D$7,Controles!$N$7," ")))</f>
        <v xml:space="preserve"> </v>
      </c>
      <c r="AG509" s="138" t="str">
        <f>IFERROR(IF(AND(AF508=Controles!$N$5,AF509=Controles!$N$5),(AG508-(+AG508*AB509)),IF(AND(AF508=Controles!$N$7,AF509=Controles!$N$5),(AG507-(+AG507*AB509)),IF(AF509=Controles!$N$7,AG508,""))),"")</f>
        <v/>
      </c>
      <c r="AH509" s="138" t="str">
        <f>IFERROR(IF(AND(AF508=Controles!$N$7,AF509=Controles!$N$7),(AH508-(+AH508*AB509)),IF(AND(AF508=Controles!$N$5,AF509=Controles!$N$7),(AH507-(+AH507*AB509)),IF(AF509=Controles!$N$5,AH508,""))),"")</f>
        <v/>
      </c>
      <c r="AI509" s="178" t="str">
        <f t="shared" si="282"/>
        <v/>
      </c>
      <c r="AJ509" s="178" t="str">
        <f t="shared" si="283"/>
        <v/>
      </c>
      <c r="AK509" s="179" t="str">
        <f t="shared" si="284"/>
        <v xml:space="preserve"> </v>
      </c>
      <c r="AL509" s="180" t="str">
        <f>IFERROR(VLOOKUP(AK509,'Matriz Calificación'!$C$54:$F$78,2,FALSE),"")</f>
        <v/>
      </c>
      <c r="AM509" s="181" t="str">
        <f>IFERROR(VLOOKUP(AL509,'Matriz Calificación'!$D$54:$I$78,4,FALSE)," ")</f>
        <v xml:space="preserve"> </v>
      </c>
      <c r="AN509" s="289"/>
      <c r="AO509" s="289"/>
      <c r="AP509" s="292"/>
      <c r="AQ509" s="329"/>
      <c r="AR509" s="66"/>
      <c r="AS509" s="167"/>
      <c r="AT509" s="167"/>
      <c r="AU509" s="167"/>
      <c r="AV509" s="66"/>
      <c r="AW509" s="167"/>
      <c r="AX509" s="169"/>
      <c r="AY509" s="169"/>
      <c r="AZ509" s="259"/>
      <c r="BA509" s="250"/>
      <c r="BB509" s="169"/>
      <c r="BC509" s="250"/>
    </row>
    <row r="510" spans="2:55" s="170" customFormat="1" ht="21" hidden="1" customHeight="1" x14ac:dyDescent="0.25">
      <c r="B510" s="264"/>
      <c r="C510" s="267"/>
      <c r="D510" s="258"/>
      <c r="E510" s="259"/>
      <c r="F510" s="255"/>
      <c r="G510" s="258"/>
      <c r="H510" s="250"/>
      <c r="I510" s="252"/>
      <c r="J510" s="254"/>
      <c r="K510" s="182"/>
      <c r="L510" s="261"/>
      <c r="M510" s="262"/>
      <c r="N510" s="261"/>
      <c r="O510" s="256"/>
      <c r="P510" s="292"/>
      <c r="Q510" s="261"/>
      <c r="R510" s="330"/>
      <c r="S510" s="330"/>
      <c r="T510" s="330"/>
      <c r="U510" s="328"/>
      <c r="V510" s="292"/>
      <c r="W510" s="149"/>
      <c r="X510" s="166"/>
      <c r="Y510" s="175" t="str">
        <f>IF(X510=Controles!$D$5,Controles!$E$5,IF(X510=Controles!$D$6,Controles!$E$6,IF(X510=Controles!$D$7,Controles!$E$7," ")))</f>
        <v xml:space="preserve"> </v>
      </c>
      <c r="Z510" s="166"/>
      <c r="AA510" s="65" t="str">
        <f>IF(Z510=Controles!$D$8,Controles!$E$8,IF(Z510=Controles!$D$9,Controles!$E$9," "))</f>
        <v xml:space="preserve"> </v>
      </c>
      <c r="AB510" s="65" t="str">
        <f t="shared" si="254"/>
        <v/>
      </c>
      <c r="AC510" s="166"/>
      <c r="AD510" s="166"/>
      <c r="AE510" s="166"/>
      <c r="AF510" s="97" t="str">
        <f>+IF(X510=Controles!$D$5,Controles!$N$5,IF(X510=Controles!$D$6,Controles!$N$6,IF(X510=Controles!$D$7,Controles!$N$7," ")))</f>
        <v xml:space="preserve"> </v>
      </c>
      <c r="AG510" s="138" t="str">
        <f>IFERROR(IF(AND(AF509=Controles!$N$5,AF510=Controles!$N$5),(AG509-(+AG509*AB510)),IF(AND(AF509=Controles!$N$7,AF510=Controles!$N$5),(AG508-(+AG508*AB510)),IF(AF510=Controles!$N$7,AG509,""))),"")</f>
        <v/>
      </c>
      <c r="AH510" s="138" t="str">
        <f>IFERROR(IF(AND(AF509=Controles!$N$7,AF510=Controles!$N$7),(AH509-(+AH509*AB510)),IF(AND(AF509=Controles!$N$5,AF510=Controles!$N$7),(AH508-(+AH508*AB510)),IF(AF510=Controles!$N$5,AH509,""))),"")</f>
        <v/>
      </c>
      <c r="AI510" s="178" t="str">
        <f t="shared" si="282"/>
        <v/>
      </c>
      <c r="AJ510" s="178" t="str">
        <f t="shared" si="283"/>
        <v/>
      </c>
      <c r="AK510" s="179" t="str">
        <f t="shared" si="284"/>
        <v xml:space="preserve"> </v>
      </c>
      <c r="AL510" s="180" t="str">
        <f>IFERROR(VLOOKUP(AK510,'Matriz Calificación'!$C$54:$F$78,2,FALSE),"")</f>
        <v/>
      </c>
      <c r="AM510" s="181" t="str">
        <f>IFERROR(VLOOKUP(AL510,'Matriz Calificación'!$D$54:$I$78,4,FALSE)," ")</f>
        <v xml:space="preserve"> </v>
      </c>
      <c r="AN510" s="289"/>
      <c r="AO510" s="289"/>
      <c r="AP510" s="292"/>
      <c r="AQ510" s="329"/>
      <c r="AR510" s="66"/>
      <c r="AS510" s="167"/>
      <c r="AT510" s="167"/>
      <c r="AU510" s="167"/>
      <c r="AV510" s="66"/>
      <c r="AW510" s="167"/>
      <c r="AX510" s="169"/>
      <c r="AY510" s="169"/>
      <c r="AZ510" s="259"/>
      <c r="BA510" s="250"/>
      <c r="BB510" s="169"/>
      <c r="BC510" s="250"/>
    </row>
    <row r="511" spans="2:55" s="170" customFormat="1" ht="21" hidden="1" customHeight="1" x14ac:dyDescent="0.25">
      <c r="B511" s="264"/>
      <c r="C511" s="267"/>
      <c r="D511" s="258"/>
      <c r="E511" s="259"/>
      <c r="F511" s="255"/>
      <c r="G511" s="258"/>
      <c r="H511" s="250"/>
      <c r="I511" s="252"/>
      <c r="J511" s="254"/>
      <c r="K511" s="182"/>
      <c r="L511" s="261"/>
      <c r="M511" s="262"/>
      <c r="N511" s="261"/>
      <c r="O511" s="256"/>
      <c r="P511" s="292"/>
      <c r="Q511" s="261"/>
      <c r="R511" s="330"/>
      <c r="S511" s="330"/>
      <c r="T511" s="330"/>
      <c r="U511" s="328"/>
      <c r="V511" s="292"/>
      <c r="W511" s="149"/>
      <c r="X511" s="166"/>
      <c r="Y511" s="175" t="str">
        <f>IF(X511=Controles!$D$5,Controles!$E$5,IF(X511=Controles!$D$6,Controles!$E$6,IF(X511=Controles!$D$7,Controles!$E$7," ")))</f>
        <v xml:space="preserve"> </v>
      </c>
      <c r="Z511" s="166"/>
      <c r="AA511" s="65" t="str">
        <f>IF(Z511=Controles!$D$8,Controles!$E$8,IF(Z511=Controles!$D$9,Controles!$E$9," "))</f>
        <v xml:space="preserve"> </v>
      </c>
      <c r="AB511" s="65" t="str">
        <f t="shared" si="254"/>
        <v/>
      </c>
      <c r="AC511" s="166"/>
      <c r="AD511" s="166"/>
      <c r="AE511" s="166"/>
      <c r="AF511" s="97" t="str">
        <f>+IF(X511=Controles!$D$5,Controles!$N$5,IF(X511=Controles!$D$6,Controles!$N$6,IF(X511=Controles!$D$7,Controles!$N$7," ")))</f>
        <v xml:space="preserve"> </v>
      </c>
      <c r="AG511" s="138" t="str">
        <f>IFERROR(IF(AND(AF510=Controles!$N$5,AF511=Controles!$N$5),(AG510-(+AG510*AB511)),IF(AND(AF510=Controles!$N$7,AF511=Controles!$N$5),(AG509-(+AG509*AB511)),IF(AF511=Controles!$N$7,AG510,""))),"")</f>
        <v/>
      </c>
      <c r="AH511" s="138" t="str">
        <f>IFERROR(IF(AND(AF510=Controles!$N$7,AF511=Controles!$N$7),(AH510-(+AH510*AB511)),IF(AND(AF510=Controles!$N$5,AF511=Controles!$N$7),(AH509-(+AH509*AB511)),IF(AF511=Controles!$N$5,AH510,""))),"")</f>
        <v/>
      </c>
      <c r="AI511" s="178" t="str">
        <f t="shared" si="282"/>
        <v/>
      </c>
      <c r="AJ511" s="178" t="str">
        <f t="shared" si="283"/>
        <v/>
      </c>
      <c r="AK511" s="179" t="str">
        <f t="shared" si="284"/>
        <v xml:space="preserve"> </v>
      </c>
      <c r="AL511" s="180" t="str">
        <f>IFERROR(VLOOKUP(AK511,'Matriz Calificación'!$C$54:$F$78,2,FALSE),"")</f>
        <v/>
      </c>
      <c r="AM511" s="181" t="str">
        <f>IFERROR(VLOOKUP(AL511,'Matriz Calificación'!$D$54:$I$78,4,FALSE)," ")</f>
        <v xml:space="preserve"> </v>
      </c>
      <c r="AN511" s="289"/>
      <c r="AO511" s="289"/>
      <c r="AP511" s="292"/>
      <c r="AQ511" s="329"/>
      <c r="AR511" s="66"/>
      <c r="AS511" s="167"/>
      <c r="AT511" s="167"/>
      <c r="AU511" s="167"/>
      <c r="AV511" s="66"/>
      <c r="AW511" s="167"/>
      <c r="AX511" s="169"/>
      <c r="AY511" s="169"/>
      <c r="AZ511" s="259"/>
      <c r="BA511" s="250"/>
      <c r="BB511" s="169"/>
      <c r="BC511" s="250"/>
    </row>
    <row r="512" spans="2:55" s="170" customFormat="1" ht="21" hidden="1" customHeight="1" x14ac:dyDescent="0.25">
      <c r="B512" s="264"/>
      <c r="C512" s="267"/>
      <c r="D512" s="258"/>
      <c r="E512" s="259"/>
      <c r="F512" s="255"/>
      <c r="G512" s="258"/>
      <c r="H512" s="250"/>
      <c r="I512" s="252"/>
      <c r="J512" s="254"/>
      <c r="K512" s="182"/>
      <c r="L512" s="261"/>
      <c r="M512" s="262"/>
      <c r="N512" s="261"/>
      <c r="O512" s="256"/>
      <c r="P512" s="292"/>
      <c r="Q512" s="261"/>
      <c r="R512" s="330"/>
      <c r="S512" s="330"/>
      <c r="T512" s="330"/>
      <c r="U512" s="328"/>
      <c r="V512" s="292"/>
      <c r="W512" s="149"/>
      <c r="X512" s="166"/>
      <c r="Y512" s="175" t="str">
        <f>IF(X512=Controles!$D$5,Controles!$E$5,IF(X512=Controles!$D$6,Controles!$E$6,IF(X512=Controles!$D$7,Controles!$E$7," ")))</f>
        <v xml:space="preserve"> </v>
      </c>
      <c r="Z512" s="166"/>
      <c r="AA512" s="65" t="str">
        <f>IF(Z512=Controles!$D$8,Controles!$E$8,IF(Z512=Controles!$D$9,Controles!$E$9," "))</f>
        <v xml:space="preserve"> </v>
      </c>
      <c r="AB512" s="65" t="str">
        <f t="shared" si="254"/>
        <v/>
      </c>
      <c r="AC512" s="166"/>
      <c r="AD512" s="166"/>
      <c r="AE512" s="166"/>
      <c r="AF512" s="97" t="str">
        <f>+IF(X512=Controles!$D$5,Controles!$N$5,IF(X512=Controles!$D$6,Controles!$N$6,IF(X512=Controles!$D$7,Controles!$N$7," ")))</f>
        <v xml:space="preserve"> </v>
      </c>
      <c r="AG512" s="138" t="str">
        <f>IFERROR(IF(AND(AF511=Controles!$N$5,AF512=Controles!$N$5),(AG511-(+AG511*AB512)),IF(AND(AF511=Controles!$N$7,AF512=Controles!$N$5),(AG510-(+AG510*AB512)),IF(AF512=Controles!$N$7,AG511,""))),"")</f>
        <v/>
      </c>
      <c r="AH512" s="138" t="str">
        <f>IFERROR(IF(AND(AF511=Controles!$N$7,AF512=Controles!$N$7),(AH511-(+AH511*AB512)),IF(AND(AF511=Controles!$N$5,AF512=Controles!$N$7),(AH510-(+AH510*AB512)),IF(AF512=Controles!$N$5,AH511,""))),"")</f>
        <v/>
      </c>
      <c r="AI512" s="178" t="str">
        <f t="shared" si="282"/>
        <v/>
      </c>
      <c r="AJ512" s="178" t="str">
        <f t="shared" si="283"/>
        <v/>
      </c>
      <c r="AK512" s="179" t="str">
        <f t="shared" si="284"/>
        <v xml:space="preserve"> </v>
      </c>
      <c r="AL512" s="180" t="str">
        <f>IFERROR(VLOOKUP(AK512,'Matriz Calificación'!$C$54:$F$78,2,FALSE),"")</f>
        <v/>
      </c>
      <c r="AM512" s="181" t="str">
        <f>IFERROR(VLOOKUP(AL512,'Matriz Calificación'!$D$54:$I$78,4,FALSE)," ")</f>
        <v xml:space="preserve"> </v>
      </c>
      <c r="AN512" s="289"/>
      <c r="AO512" s="289"/>
      <c r="AP512" s="292"/>
      <c r="AQ512" s="329"/>
      <c r="AR512" s="66"/>
      <c r="AS512" s="165"/>
      <c r="AT512" s="168"/>
      <c r="AU512" s="168"/>
      <c r="AV512" s="66"/>
      <c r="AW512" s="167"/>
      <c r="AX512" s="169"/>
      <c r="AY512" s="169"/>
      <c r="AZ512" s="259"/>
      <c r="BA512" s="250"/>
      <c r="BB512" s="169"/>
      <c r="BC512" s="250"/>
    </row>
    <row r="513" spans="2:55" s="170" customFormat="1" ht="21" hidden="1" customHeight="1" x14ac:dyDescent="0.25">
      <c r="B513" s="264"/>
      <c r="C513" s="267"/>
      <c r="D513" s="258"/>
      <c r="E513" s="259"/>
      <c r="F513" s="255"/>
      <c r="G513" s="258"/>
      <c r="H513" s="250"/>
      <c r="I513" s="252"/>
      <c r="J513" s="254"/>
      <c r="K513" s="182"/>
      <c r="L513" s="261"/>
      <c r="M513" s="262"/>
      <c r="N513" s="261"/>
      <c r="O513" s="256"/>
      <c r="P513" s="292"/>
      <c r="Q513" s="261"/>
      <c r="R513" s="330"/>
      <c r="S513" s="330"/>
      <c r="T513" s="330"/>
      <c r="U513" s="328"/>
      <c r="V513" s="292"/>
      <c r="W513" s="149"/>
      <c r="X513" s="166"/>
      <c r="Y513" s="175" t="str">
        <f>IF(X513=Controles!$D$5,Controles!$E$5,IF(X513=Controles!$D$6,Controles!$E$6,IF(X513=Controles!$D$7,Controles!$E$7," ")))</f>
        <v xml:space="preserve"> </v>
      </c>
      <c r="Z513" s="166"/>
      <c r="AA513" s="65" t="str">
        <f>IF(Z513=Controles!$D$8,Controles!$E$8,IF(Z513=Controles!$D$9,Controles!$E$9," "))</f>
        <v xml:space="preserve"> </v>
      </c>
      <c r="AB513" s="65" t="str">
        <f t="shared" si="254"/>
        <v/>
      </c>
      <c r="AC513" s="166"/>
      <c r="AD513" s="166"/>
      <c r="AE513" s="166"/>
      <c r="AF513" s="97" t="str">
        <f>+IF(X513=Controles!$D$5,Controles!$N$5,IF(X513=Controles!$D$6,Controles!$N$6,IF(X513=Controles!$D$7,Controles!$N$7," ")))</f>
        <v xml:space="preserve"> </v>
      </c>
      <c r="AG513" s="138" t="str">
        <f>IFERROR(IF(AND(AF512=Controles!$N$5,AF513=Controles!$N$5),(AG512-(+AG512*AB513)),IF(AND(AF512=Controles!$N$7,AF513=Controles!$N$5),(AG511-(+AG511*AB513)),IF(AF513=Controles!$N$7,AG512,""))),"")</f>
        <v/>
      </c>
      <c r="AH513" s="138" t="str">
        <f>IFERROR(IF(AND(AF512=Controles!$N$7,AF513=Controles!$N$7),(AH512-(+AH512*AB513)),IF(AND(AF512=Controles!$N$5,AF513=Controles!$N$7),(AH511-(+AH511*AB513)),IF(AF513=Controles!$N$5,AH512,""))),"")</f>
        <v/>
      </c>
      <c r="AI513" s="178" t="str">
        <f t="shared" si="282"/>
        <v/>
      </c>
      <c r="AJ513" s="178" t="str">
        <f t="shared" si="283"/>
        <v/>
      </c>
      <c r="AK513" s="179" t="str">
        <f t="shared" si="284"/>
        <v xml:space="preserve"> </v>
      </c>
      <c r="AL513" s="180" t="str">
        <f>IFERROR(VLOOKUP(AK513,'Matriz Calificación'!$C$54:$F$78,2,FALSE),"")</f>
        <v/>
      </c>
      <c r="AM513" s="181" t="str">
        <f>IFERROR(VLOOKUP(AL513,'Matriz Calificación'!$D$54:$I$78,4,FALSE)," ")</f>
        <v xml:space="preserve"> </v>
      </c>
      <c r="AN513" s="289"/>
      <c r="AO513" s="289"/>
      <c r="AP513" s="292"/>
      <c r="AQ513" s="329"/>
      <c r="AR513" s="66"/>
      <c r="AS513" s="165"/>
      <c r="AT513" s="168"/>
      <c r="AU513" s="168"/>
      <c r="AV513" s="66"/>
      <c r="AW513" s="167"/>
      <c r="AX513" s="169"/>
      <c r="AY513" s="169"/>
      <c r="AZ513" s="259"/>
      <c r="BA513" s="250"/>
      <c r="BB513" s="169"/>
      <c r="BC513" s="250"/>
    </row>
    <row r="514" spans="2:55" s="170" customFormat="1" ht="21" hidden="1" customHeight="1" x14ac:dyDescent="0.25">
      <c r="B514" s="265"/>
      <c r="C514" s="268"/>
      <c r="D514" s="258"/>
      <c r="E514" s="259"/>
      <c r="F514" s="255"/>
      <c r="G514" s="258"/>
      <c r="H514" s="250"/>
      <c r="I514" s="253"/>
      <c r="J514" s="254"/>
      <c r="K514" s="182"/>
      <c r="L514" s="261"/>
      <c r="M514" s="262"/>
      <c r="N514" s="261"/>
      <c r="O514" s="257"/>
      <c r="P514" s="292"/>
      <c r="Q514" s="261"/>
      <c r="R514" s="330"/>
      <c r="S514" s="330"/>
      <c r="T514" s="330"/>
      <c r="U514" s="328"/>
      <c r="V514" s="292"/>
      <c r="W514" s="149"/>
      <c r="X514" s="166"/>
      <c r="Y514" s="175" t="str">
        <f>IF(X514=Controles!$D$5,Controles!$E$5,IF(X514=Controles!$D$6,Controles!$E$6,IF(X514=Controles!$D$7,Controles!$E$7," ")))</f>
        <v xml:space="preserve"> </v>
      </c>
      <c r="Z514" s="166"/>
      <c r="AA514" s="65" t="str">
        <f>IF(Z514=Controles!$D$8,Controles!$E$8,IF(Z514=Controles!$D$9,Controles!$E$9," "))</f>
        <v xml:space="preserve"> </v>
      </c>
      <c r="AB514" s="65" t="str">
        <f t="shared" si="254"/>
        <v/>
      </c>
      <c r="AC514" s="166"/>
      <c r="AD514" s="166"/>
      <c r="AE514" s="166"/>
      <c r="AF514" s="97" t="str">
        <f>+IF(X514=Controles!$D$5,Controles!$N$5,IF(X514=Controles!$D$6,Controles!$N$6,IF(X514=Controles!$D$7,Controles!$N$7," ")))</f>
        <v xml:space="preserve"> </v>
      </c>
      <c r="AG514" s="138" t="str">
        <f>IFERROR(IF(AND(AF513=Controles!$N$5,AF514=Controles!$N$5),(AG513-(+AG513*AB514)),IF(AND(AF513=Controles!$N$7,AF514=Controles!$N$5),(AG512-(+AG512*AB514)),IF(AF514=Controles!$N$7,AG513,""))),"")</f>
        <v/>
      </c>
      <c r="AH514" s="138" t="str">
        <f>IFERROR(IF(AND(AF513=Controles!$N$7,AF514=Controles!$N$7),(AH513-(+AH513*AB514)),IF(AND(AF513=Controles!$N$5,AF514=Controles!$N$7),(AH512-(+AH512*AB514)),IF(AF514=Controles!$N$5,AH513,""))),"")</f>
        <v/>
      </c>
      <c r="AI514" s="178" t="str">
        <f t="shared" si="282"/>
        <v/>
      </c>
      <c r="AJ514" s="178" t="str">
        <f t="shared" si="283"/>
        <v/>
      </c>
      <c r="AK514" s="179" t="str">
        <f t="shared" si="284"/>
        <v xml:space="preserve"> </v>
      </c>
      <c r="AL514" s="180" t="str">
        <f>IFERROR(VLOOKUP(AK514,'Matriz Calificación'!$C$54:$F$78,2,FALSE),"")</f>
        <v/>
      </c>
      <c r="AM514" s="181" t="str">
        <f>IFERROR(VLOOKUP(AL514,'Matriz Calificación'!$D$54:$I$78,4,FALSE)," ")</f>
        <v xml:space="preserve"> </v>
      </c>
      <c r="AN514" s="290"/>
      <c r="AO514" s="290"/>
      <c r="AP514" s="292"/>
      <c r="AQ514" s="329"/>
      <c r="AR514" s="66"/>
      <c r="AS514" s="165"/>
      <c r="AT514" s="67"/>
      <c r="AU514" s="67"/>
      <c r="AV514" s="66"/>
      <c r="AW514" s="167"/>
      <c r="AX514" s="169"/>
      <c r="AY514" s="169"/>
      <c r="AZ514" s="259"/>
      <c r="BA514" s="250"/>
      <c r="BB514" s="169"/>
      <c r="BC514" s="250"/>
    </row>
    <row r="515" spans="2:55" s="170" customFormat="1" ht="21" hidden="1" customHeight="1" x14ac:dyDescent="0.25">
      <c r="B515" s="263"/>
      <c r="C515" s="266" t="str">
        <f>+IFERROR(VLOOKUP(B515,INF!$A$2:$B$90,2,FALSE)," ")</f>
        <v xml:space="preserve"> </v>
      </c>
      <c r="D515" s="258"/>
      <c r="E515" s="259"/>
      <c r="F515" s="260"/>
      <c r="G515" s="258"/>
      <c r="H515" s="250"/>
      <c r="I515" s="251"/>
      <c r="J515" s="254" t="str">
        <f t="shared" ref="J515" si="285">IF(G515&lt;&gt;"",CONCATENATE("Posibilidad de ",G515," por"," ",H515," debido a"," ",I515),"")</f>
        <v/>
      </c>
      <c r="K515" s="182"/>
      <c r="L515" s="261"/>
      <c r="M515" s="262"/>
      <c r="N515" s="261"/>
      <c r="O515" s="256"/>
      <c r="P515" s="292" t="str">
        <f>IF(O515="","",IF(O515&lt;=2,Probabilidad!$B$8,IF(O515&lt;=11.999,Probabilidad!$B$7,IF(O515&lt;=48,Probabilidad!$B$6,IF(O515&lt;=239.999,Probabilidad!$B$5,IF(O515&gt;=240,Probabilidad!$B$4,""))))))</f>
        <v/>
      </c>
      <c r="Q515" s="261"/>
      <c r="R515" s="330" t="str">
        <f>IFERROR(VLOOKUP(P515,Probabilidad!$B$4:$C$8,2,FALSE),"")</f>
        <v/>
      </c>
      <c r="S515" s="330" t="str">
        <f>IFERROR(VLOOKUP(Q515,Impacto!$B$4:$C$16,2,FALSE),"")</f>
        <v/>
      </c>
      <c r="T515" s="330" t="str">
        <f t="shared" ref="T515" si="286">IFERROR(VALUE((R515&amp;""&amp;S515))," ")</f>
        <v xml:space="preserve"> </v>
      </c>
      <c r="U515" s="328" t="str">
        <f>IFERROR(VLOOKUP(T515,'Matriz Calificación'!$C$54:$D$78,2,FALSE)," ")</f>
        <v xml:space="preserve"> </v>
      </c>
      <c r="V515" s="292" t="str">
        <f>IFERROR(VLOOKUP(T515,'Matriz Calificación'!$C$54:$F$78,3,FALSE)," ")</f>
        <v xml:space="preserve"> </v>
      </c>
      <c r="W515" s="149"/>
      <c r="X515" s="166"/>
      <c r="Y515" s="175" t="str">
        <f>IF(X515=Controles!$D$5,Controles!$E$5,IF(X515=Controles!$D$6,Controles!$E$6,IF(X515=Controles!$D$7,Controles!$E$7," ")))</f>
        <v xml:space="preserve"> </v>
      </c>
      <c r="Z515" s="166"/>
      <c r="AA515" s="65" t="str">
        <f>IF(Z515=Controles!$D$8,Controles!$E$8,IF(Z515=Controles!$D$9,Controles!$E$9," "))</f>
        <v xml:space="preserve"> </v>
      </c>
      <c r="AB515" s="65" t="str">
        <f t="shared" si="254"/>
        <v/>
      </c>
      <c r="AC515" s="166"/>
      <c r="AD515" s="166"/>
      <c r="AE515" s="166"/>
      <c r="AF515" s="97" t="str">
        <f>+IF(X515=Controles!$D$5,Controles!$N$5,IF(X515=Controles!$D$6,Controles!$N$6,IF(X515=Controles!$D$7,Controles!$N$7," ")))</f>
        <v xml:space="preserve"> </v>
      </c>
      <c r="AG515" s="138" t="str">
        <f>IFERROR(IF(AF515=Controles!$N$5,(($R$515-($R$515*AB515))),IF(AF515=Controles!$N$7,$R$515,""))," ")</f>
        <v/>
      </c>
      <c r="AH515" s="138" t="str">
        <f>IFERROR(IF(AF515=Controles!$N$7,(($S$515-($S$515*AB515))),IF(AF515=Controles!$N$5,$S$515,""))," ")</f>
        <v/>
      </c>
      <c r="AI515" s="178" t="str">
        <f>IFERROR(IF(AG515="","",IF(AG515&lt;=20,"20",IF(AG515&lt;=40,"40",IF(AG515&lt;=60,"60",IF(AG515&lt;=80,"80","100"))))),"")</f>
        <v/>
      </c>
      <c r="AJ515" s="178" t="str">
        <f>IFERROR(IF(AH515="","",IF(AH515&lt;=20,"20",IF(AH515&lt;=40,"40",IF(AH515&lt;=60,"60",IF(AH515&lt;=80,"80","100"))))),"")</f>
        <v/>
      </c>
      <c r="AK515" s="179" t="str">
        <f>IFERROR(VALUE((AI515&amp;""&amp;AJ515))," ")</f>
        <v xml:space="preserve"> </v>
      </c>
      <c r="AL515" s="180" t="str">
        <f>IFERROR(VLOOKUP(AK515,'Matriz Calificación'!$C$54:$F$78,2,FALSE),"")</f>
        <v/>
      </c>
      <c r="AM515" s="181" t="str">
        <f>IFERROR(VLOOKUP(AL515,'Matriz Calificación'!$D$54:$I$78,4,FALSE)," ")</f>
        <v xml:space="preserve"> </v>
      </c>
      <c r="AN515" s="288" t="e" cm="1" vm="1">
        <f t="array" aca="1" ref="AN515" ca="1">INDEX(AK515:AK523,COUNT(AK515:AK523))</f>
        <v>#VALUE!</v>
      </c>
      <c r="AO515" s="288" t="str">
        <f ca="1">IFERROR(VLOOKUP(AN515,'Matriz Calificación'!$C$54:$F$78,2,FALSE),"")</f>
        <v/>
      </c>
      <c r="AP515" s="292" t="str">
        <f ca="1">IFERROR(VLOOKUP(AO515,'Matriz Calificación'!$D$54:$I$78,4,FALSE)," ")</f>
        <v xml:space="preserve"> </v>
      </c>
      <c r="AQ515" s="329" t="str">
        <f ca="1">IFERROR(VLOOKUP(AO515,'Matriz Calificación'!$D$54:$I$78,5,FALSE)," ")</f>
        <v xml:space="preserve"> </v>
      </c>
      <c r="AR515" s="66"/>
      <c r="AS515" s="167"/>
      <c r="AT515" s="167"/>
      <c r="AU515" s="167"/>
      <c r="AV515" s="66"/>
      <c r="AW515" s="167"/>
      <c r="AX515" s="169"/>
      <c r="AY515" s="169"/>
      <c r="AZ515" s="259"/>
      <c r="BA515" s="250"/>
      <c r="BB515" s="169"/>
      <c r="BC515" s="250"/>
    </row>
    <row r="516" spans="2:55" s="170" customFormat="1" ht="21" hidden="1" customHeight="1" x14ac:dyDescent="0.25">
      <c r="B516" s="264"/>
      <c r="C516" s="267"/>
      <c r="D516" s="258"/>
      <c r="E516" s="259"/>
      <c r="F516" s="255"/>
      <c r="G516" s="258"/>
      <c r="H516" s="250"/>
      <c r="I516" s="252"/>
      <c r="J516" s="254"/>
      <c r="K516" s="182"/>
      <c r="L516" s="261"/>
      <c r="M516" s="262"/>
      <c r="N516" s="261"/>
      <c r="O516" s="256"/>
      <c r="P516" s="292"/>
      <c r="Q516" s="261"/>
      <c r="R516" s="330"/>
      <c r="S516" s="330"/>
      <c r="T516" s="330"/>
      <c r="U516" s="328"/>
      <c r="V516" s="292"/>
      <c r="W516" s="149"/>
      <c r="X516" s="166"/>
      <c r="Y516" s="175" t="str">
        <f>IF(X516=Controles!$D$5,Controles!$E$5,IF(X516=Controles!$D$6,Controles!$E$6,IF(X516=Controles!$D$7,Controles!$E$7," ")))</f>
        <v xml:space="preserve"> </v>
      </c>
      <c r="Z516" s="166"/>
      <c r="AA516" s="65" t="str">
        <f>IF(Z516=Controles!$D$8,Controles!$E$8,IF(Z516=Controles!$D$9,Controles!$E$9," "))</f>
        <v xml:space="preserve"> </v>
      </c>
      <c r="AB516" s="65" t="str">
        <f t="shared" si="254"/>
        <v/>
      </c>
      <c r="AC516" s="166"/>
      <c r="AD516" s="166"/>
      <c r="AE516" s="166"/>
      <c r="AF516" s="97" t="str">
        <f>+IF(X516=Controles!$D$5,Controles!$N$5,IF(X516=Controles!$D$6,Controles!$N$6,IF(X516=Controles!$D$7,Controles!$N$7," ")))</f>
        <v xml:space="preserve"> </v>
      </c>
      <c r="AG516" s="138" t="str">
        <f>IFERROR(IF(AND(AF515=Controles!$N$5,AF516=Controles!$N$5),(AG515-(+AG515*AB516)),IF(AF516=Controles!$N$5,(R515-(+R515*AB516)),IF(AF516=Controles!$N$7,AG515,""))),"")</f>
        <v/>
      </c>
      <c r="AH516" s="138" t="str">
        <f>IFERROR(IF(AND(AF515=Controles!$N$7,AF516=Controles!$N$7),(AH515-(+AH515*AB516)),IF(AF516=Controles!$N$7,($S$515-(+$S$515*AB516)),IF(AF516=Controles!$N$5,AH515,""))),"")</f>
        <v/>
      </c>
      <c r="AI516" s="178" t="str">
        <f t="shared" ref="AI516:AI523" si="287">IFERROR(IF(AG516="","",IF(AG516&lt;=20,"20",IF(AG516&lt;=40,"40",IF(AG516&lt;=60,"60",IF(AG516&lt;=80,"80","100"))))),"")</f>
        <v/>
      </c>
      <c r="AJ516" s="178" t="str">
        <f t="shared" ref="AJ516:AJ523" si="288">IFERROR(IF(AH516="","",IF(AH516&lt;=20,"20",IF(AH516&lt;=40,"40",IF(AH516&lt;=60,"60",IF(AH516&lt;=80,"80","100"))))),"")</f>
        <v/>
      </c>
      <c r="AK516" s="179" t="str">
        <f t="shared" ref="AK516:AK523" si="289">IFERROR(VALUE((AI516&amp;""&amp;AJ516))," ")</f>
        <v xml:space="preserve"> </v>
      </c>
      <c r="AL516" s="180" t="str">
        <f>IFERROR(VLOOKUP(AK516,'Matriz Calificación'!$C$54:$F$78,2,FALSE),"")</f>
        <v/>
      </c>
      <c r="AM516" s="181" t="str">
        <f>IFERROR(VLOOKUP(AL516,'Matriz Calificación'!$D$54:$I$78,4,FALSE)," ")</f>
        <v xml:space="preserve"> </v>
      </c>
      <c r="AN516" s="289"/>
      <c r="AO516" s="289"/>
      <c r="AP516" s="292"/>
      <c r="AQ516" s="329"/>
      <c r="AR516" s="66"/>
      <c r="AS516" s="167"/>
      <c r="AT516" s="167"/>
      <c r="AU516" s="167"/>
      <c r="AV516" s="66"/>
      <c r="AW516" s="167"/>
      <c r="AX516" s="169"/>
      <c r="AY516" s="169"/>
      <c r="AZ516" s="259"/>
      <c r="BA516" s="250"/>
      <c r="BB516" s="169"/>
      <c r="BC516" s="250"/>
    </row>
    <row r="517" spans="2:55" s="170" customFormat="1" ht="21" hidden="1" customHeight="1" x14ac:dyDescent="0.25">
      <c r="B517" s="264"/>
      <c r="C517" s="267"/>
      <c r="D517" s="258"/>
      <c r="E517" s="259"/>
      <c r="F517" s="255"/>
      <c r="G517" s="258"/>
      <c r="H517" s="250"/>
      <c r="I517" s="252"/>
      <c r="J517" s="254"/>
      <c r="K517" s="182"/>
      <c r="L517" s="261"/>
      <c r="M517" s="262"/>
      <c r="N517" s="261"/>
      <c r="O517" s="256"/>
      <c r="P517" s="292"/>
      <c r="Q517" s="261"/>
      <c r="R517" s="330"/>
      <c r="S517" s="330"/>
      <c r="T517" s="330"/>
      <c r="U517" s="328"/>
      <c r="V517" s="292"/>
      <c r="W517" s="149"/>
      <c r="X517" s="166"/>
      <c r="Y517" s="175" t="str">
        <f>IF(X517=Controles!$D$5,Controles!$E$5,IF(X517=Controles!$D$6,Controles!$E$6,IF(X517=Controles!$D$7,Controles!$E$7," ")))</f>
        <v xml:space="preserve"> </v>
      </c>
      <c r="Z517" s="166"/>
      <c r="AA517" s="65" t="str">
        <f>IF(Z517=Controles!$D$8,Controles!$E$8,IF(Z517=Controles!$D$9,Controles!$E$9," "))</f>
        <v xml:space="preserve"> </v>
      </c>
      <c r="AB517" s="65" t="str">
        <f t="shared" si="254"/>
        <v/>
      </c>
      <c r="AC517" s="166"/>
      <c r="AD517" s="166"/>
      <c r="AE517" s="166"/>
      <c r="AF517" s="97" t="str">
        <f>+IF(X517=Controles!$D$5,Controles!$N$5,IF(X517=Controles!$D$6,Controles!$N$6,IF(X517=Controles!$D$7,Controles!$N$7," ")))</f>
        <v xml:space="preserve"> </v>
      </c>
      <c r="AG517" s="138" t="str">
        <f>IFERROR(IF(AND(AF516=Controles!$N$5,AF517=Controles!$N$5),(AG516-(+AG516*AB517)),IF(AND(AF516=Controles!$N$7,AF517=Controles!$N$5),(AG515-(+AG515*AB517)),IF(AF517=Controles!$N$7,AG516,""))),"")</f>
        <v/>
      </c>
      <c r="AH517" s="138" t="str">
        <f>IFERROR(IF(AND(AF516=Controles!$N$7,AF517=Controles!$N$7),(AH516-(+AH516*AB517)),IF(AND(AF516=Controles!$N$5,AF517=Controles!$N$7),(AH515-(+AH515*AB517)),IF(AF517=Controles!$N$5,AH516,""))),"")</f>
        <v/>
      </c>
      <c r="AI517" s="178" t="str">
        <f t="shared" si="287"/>
        <v/>
      </c>
      <c r="AJ517" s="178" t="str">
        <f t="shared" si="288"/>
        <v/>
      </c>
      <c r="AK517" s="179" t="str">
        <f t="shared" si="289"/>
        <v xml:space="preserve"> </v>
      </c>
      <c r="AL517" s="180" t="str">
        <f>IFERROR(VLOOKUP(AK517,'Matriz Calificación'!$C$54:$F$78,2,FALSE),"")</f>
        <v/>
      </c>
      <c r="AM517" s="181" t="str">
        <f>IFERROR(VLOOKUP(AL517,'Matriz Calificación'!$D$54:$I$78,4,FALSE)," ")</f>
        <v xml:space="preserve"> </v>
      </c>
      <c r="AN517" s="289"/>
      <c r="AO517" s="289"/>
      <c r="AP517" s="292"/>
      <c r="AQ517" s="329"/>
      <c r="AR517" s="66"/>
      <c r="AS517" s="167"/>
      <c r="AT517" s="167"/>
      <c r="AU517" s="167"/>
      <c r="AV517" s="66"/>
      <c r="AW517" s="167"/>
      <c r="AX517" s="169"/>
      <c r="AY517" s="169"/>
      <c r="AZ517" s="259"/>
      <c r="BA517" s="250"/>
      <c r="BB517" s="169"/>
      <c r="BC517" s="250"/>
    </row>
    <row r="518" spans="2:55" s="170" customFormat="1" ht="21" hidden="1" customHeight="1" x14ac:dyDescent="0.25">
      <c r="B518" s="264"/>
      <c r="C518" s="267"/>
      <c r="D518" s="258"/>
      <c r="E518" s="259"/>
      <c r="F518" s="255"/>
      <c r="G518" s="258"/>
      <c r="H518" s="250"/>
      <c r="I518" s="252"/>
      <c r="J518" s="254"/>
      <c r="K518" s="182"/>
      <c r="L518" s="261"/>
      <c r="M518" s="262"/>
      <c r="N518" s="261"/>
      <c r="O518" s="256"/>
      <c r="P518" s="292"/>
      <c r="Q518" s="261"/>
      <c r="R518" s="330"/>
      <c r="S518" s="330"/>
      <c r="T518" s="330"/>
      <c r="U518" s="328"/>
      <c r="V518" s="292"/>
      <c r="W518" s="149"/>
      <c r="X518" s="166"/>
      <c r="Y518" s="175" t="str">
        <f>IF(X518=Controles!$D$5,Controles!$E$5,IF(X518=Controles!$D$6,Controles!$E$6,IF(X518=Controles!$D$7,Controles!$E$7," ")))</f>
        <v xml:space="preserve"> </v>
      </c>
      <c r="Z518" s="166"/>
      <c r="AA518" s="65" t="str">
        <f>IF(Z518=Controles!$D$8,Controles!$E$8,IF(Z518=Controles!$D$9,Controles!$E$9," "))</f>
        <v xml:space="preserve"> </v>
      </c>
      <c r="AB518" s="65" t="str">
        <f t="shared" si="254"/>
        <v/>
      </c>
      <c r="AC518" s="166"/>
      <c r="AD518" s="166"/>
      <c r="AE518" s="166"/>
      <c r="AF518" s="97" t="str">
        <f>+IF(X518=Controles!$D$5,Controles!$N$5,IF(X518=Controles!$D$6,Controles!$N$6,IF(X518=Controles!$D$7,Controles!$N$7," ")))</f>
        <v xml:space="preserve"> </v>
      </c>
      <c r="AG518" s="138" t="str">
        <f>IFERROR(IF(AND(AF517=Controles!$N$5,AF518=Controles!$N$5),(AG517-(+AG517*AB518)),IF(AND(AF517=Controles!$N$7,AF518=Controles!$N$5),(AG516-(+AG516*AB518)),IF(AF518=Controles!$N$7,AG517,""))),"")</f>
        <v/>
      </c>
      <c r="AH518" s="138" t="str">
        <f>IFERROR(IF(AND(AF517=Controles!$N$7,AF518=Controles!$N$7),(AH517-(+AH517*AB518)),IF(AND(AF517=Controles!$N$5,AF518=Controles!$N$7),(AH516-(+AH516*AB518)),IF(AF518=Controles!$N$5,AH517,""))),"")</f>
        <v/>
      </c>
      <c r="AI518" s="178" t="str">
        <f t="shared" si="287"/>
        <v/>
      </c>
      <c r="AJ518" s="178" t="str">
        <f t="shared" si="288"/>
        <v/>
      </c>
      <c r="AK518" s="179" t="str">
        <f t="shared" si="289"/>
        <v xml:space="preserve"> </v>
      </c>
      <c r="AL518" s="180" t="str">
        <f>IFERROR(VLOOKUP(AK518,'Matriz Calificación'!$C$54:$F$78,2,FALSE),"")</f>
        <v/>
      </c>
      <c r="AM518" s="181" t="str">
        <f>IFERROR(VLOOKUP(AL518,'Matriz Calificación'!$D$54:$I$78,4,FALSE)," ")</f>
        <v xml:space="preserve"> </v>
      </c>
      <c r="AN518" s="289"/>
      <c r="AO518" s="289"/>
      <c r="AP518" s="292"/>
      <c r="AQ518" s="329"/>
      <c r="AR518" s="66"/>
      <c r="AS518" s="167"/>
      <c r="AT518" s="167"/>
      <c r="AU518" s="167"/>
      <c r="AV518" s="66"/>
      <c r="AW518" s="167"/>
      <c r="AX518" s="169"/>
      <c r="AY518" s="169"/>
      <c r="AZ518" s="259"/>
      <c r="BA518" s="250"/>
      <c r="BB518" s="169"/>
      <c r="BC518" s="250"/>
    </row>
    <row r="519" spans="2:55" s="170" customFormat="1" ht="21" hidden="1" customHeight="1" x14ac:dyDescent="0.25">
      <c r="B519" s="264"/>
      <c r="C519" s="267"/>
      <c r="D519" s="258"/>
      <c r="E519" s="259"/>
      <c r="F519" s="255"/>
      <c r="G519" s="258"/>
      <c r="H519" s="250"/>
      <c r="I519" s="252"/>
      <c r="J519" s="254"/>
      <c r="K519" s="182"/>
      <c r="L519" s="261"/>
      <c r="M519" s="262"/>
      <c r="N519" s="261"/>
      <c r="O519" s="256"/>
      <c r="P519" s="292"/>
      <c r="Q519" s="261"/>
      <c r="R519" s="330"/>
      <c r="S519" s="330"/>
      <c r="T519" s="330"/>
      <c r="U519" s="328"/>
      <c r="V519" s="292"/>
      <c r="W519" s="149"/>
      <c r="X519" s="166"/>
      <c r="Y519" s="175" t="str">
        <f>IF(X519=Controles!$D$5,Controles!$E$5,IF(X519=Controles!$D$6,Controles!$E$6,IF(X519=Controles!$D$7,Controles!$E$7," ")))</f>
        <v xml:space="preserve"> </v>
      </c>
      <c r="Z519" s="166"/>
      <c r="AA519" s="65" t="str">
        <f>IF(Z519=Controles!$D$8,Controles!$E$8,IF(Z519=Controles!$D$9,Controles!$E$9," "))</f>
        <v xml:space="preserve"> </v>
      </c>
      <c r="AB519" s="65" t="str">
        <f t="shared" si="254"/>
        <v/>
      </c>
      <c r="AC519" s="166"/>
      <c r="AD519" s="166"/>
      <c r="AE519" s="166"/>
      <c r="AF519" s="97" t="str">
        <f>+IF(X519=Controles!$D$5,Controles!$N$5,IF(X519=Controles!$D$6,Controles!$N$6,IF(X519=Controles!$D$7,Controles!$N$7," ")))</f>
        <v xml:space="preserve"> </v>
      </c>
      <c r="AG519" s="138" t="str">
        <f>IFERROR(IF(AND(AF518=Controles!$N$5,AF519=Controles!$N$5),(AG518-(+AG518*AB519)),IF(AND(AF518=Controles!$N$7,AF519=Controles!$N$5),(AG517-(+AG517*AB519)),IF(AF519=Controles!$N$7,AG518,""))),"")</f>
        <v/>
      </c>
      <c r="AH519" s="138" t="str">
        <f>IFERROR(IF(AND(AF518=Controles!$N$7,AF519=Controles!$N$7),(AH518-(+AH518*AB519)),IF(AND(AF518=Controles!$N$5,AF519=Controles!$N$7),(AH517-(+AH517*AB519)),IF(AF519=Controles!$N$5,AH518,""))),"")</f>
        <v/>
      </c>
      <c r="AI519" s="178" t="str">
        <f t="shared" si="287"/>
        <v/>
      </c>
      <c r="AJ519" s="178" t="str">
        <f t="shared" si="288"/>
        <v/>
      </c>
      <c r="AK519" s="179" t="str">
        <f t="shared" si="289"/>
        <v xml:space="preserve"> </v>
      </c>
      <c r="AL519" s="180" t="str">
        <f>IFERROR(VLOOKUP(AK519,'Matriz Calificación'!$C$54:$F$78,2,FALSE),"")</f>
        <v/>
      </c>
      <c r="AM519" s="181" t="str">
        <f>IFERROR(VLOOKUP(AL519,'Matriz Calificación'!$D$54:$I$78,4,FALSE)," ")</f>
        <v xml:space="preserve"> </v>
      </c>
      <c r="AN519" s="289"/>
      <c r="AO519" s="289"/>
      <c r="AP519" s="292"/>
      <c r="AQ519" s="329"/>
      <c r="AR519" s="66"/>
      <c r="AS519" s="167"/>
      <c r="AT519" s="167"/>
      <c r="AU519" s="167"/>
      <c r="AV519" s="66"/>
      <c r="AW519" s="167"/>
      <c r="AX519" s="169"/>
      <c r="AY519" s="169"/>
      <c r="AZ519" s="259"/>
      <c r="BA519" s="250"/>
      <c r="BB519" s="169"/>
      <c r="BC519" s="250"/>
    </row>
    <row r="520" spans="2:55" s="170" customFormat="1" ht="21" hidden="1" customHeight="1" x14ac:dyDescent="0.25">
      <c r="B520" s="264"/>
      <c r="C520" s="267"/>
      <c r="D520" s="258"/>
      <c r="E520" s="259"/>
      <c r="F520" s="255"/>
      <c r="G520" s="258"/>
      <c r="H520" s="250"/>
      <c r="I520" s="252"/>
      <c r="J520" s="254"/>
      <c r="K520" s="182"/>
      <c r="L520" s="261"/>
      <c r="M520" s="262"/>
      <c r="N520" s="261"/>
      <c r="O520" s="256"/>
      <c r="P520" s="292"/>
      <c r="Q520" s="261"/>
      <c r="R520" s="330"/>
      <c r="S520" s="330"/>
      <c r="T520" s="330"/>
      <c r="U520" s="328"/>
      <c r="V520" s="292"/>
      <c r="W520" s="149"/>
      <c r="X520" s="166"/>
      <c r="Y520" s="175" t="str">
        <f>IF(X520=Controles!$D$5,Controles!$E$5,IF(X520=Controles!$D$6,Controles!$E$6,IF(X520=Controles!$D$7,Controles!$E$7," ")))</f>
        <v xml:space="preserve"> </v>
      </c>
      <c r="Z520" s="166"/>
      <c r="AA520" s="65" t="str">
        <f>IF(Z520=Controles!$D$8,Controles!$E$8,IF(Z520=Controles!$D$9,Controles!$E$9," "))</f>
        <v xml:space="preserve"> </v>
      </c>
      <c r="AB520" s="65" t="str">
        <f t="shared" si="254"/>
        <v/>
      </c>
      <c r="AC520" s="166"/>
      <c r="AD520" s="166"/>
      <c r="AE520" s="166"/>
      <c r="AF520" s="97" t="str">
        <f>+IF(X520=Controles!$D$5,Controles!$N$5,IF(X520=Controles!$D$6,Controles!$N$6,IF(X520=Controles!$D$7,Controles!$N$7," ")))</f>
        <v xml:space="preserve"> </v>
      </c>
      <c r="AG520" s="138" t="str">
        <f>IFERROR(IF(AND(AF519=Controles!$N$5,AF520=Controles!$N$5),(AG519-(+AG519*AB520)),IF(AND(AF519=Controles!$N$7,AF520=Controles!$N$5),(AG518-(+AG518*AB520)),IF(AF520=Controles!$N$7,AG519,""))),"")</f>
        <v/>
      </c>
      <c r="AH520" s="138" t="str">
        <f>IFERROR(IF(AND(AF519=Controles!$N$7,AF520=Controles!$N$7),(AH519-(+AH519*AB520)),IF(AND(AF519=Controles!$N$5,AF520=Controles!$N$7),(AH518-(+AH518*AB520)),IF(AF520=Controles!$N$5,AH519,""))),"")</f>
        <v/>
      </c>
      <c r="AI520" s="178" t="str">
        <f t="shared" si="287"/>
        <v/>
      </c>
      <c r="AJ520" s="178" t="str">
        <f t="shared" si="288"/>
        <v/>
      </c>
      <c r="AK520" s="179" t="str">
        <f t="shared" si="289"/>
        <v xml:space="preserve"> </v>
      </c>
      <c r="AL520" s="180" t="str">
        <f>IFERROR(VLOOKUP(AK520,'Matriz Calificación'!$C$54:$F$78,2,FALSE),"")</f>
        <v/>
      </c>
      <c r="AM520" s="181" t="str">
        <f>IFERROR(VLOOKUP(AL520,'Matriz Calificación'!$D$54:$I$78,4,FALSE)," ")</f>
        <v xml:space="preserve"> </v>
      </c>
      <c r="AN520" s="289"/>
      <c r="AO520" s="289"/>
      <c r="AP520" s="292"/>
      <c r="AQ520" s="329"/>
      <c r="AR520" s="66"/>
      <c r="AS520" s="167"/>
      <c r="AT520" s="167"/>
      <c r="AU520" s="167"/>
      <c r="AV520" s="66"/>
      <c r="AW520" s="167"/>
      <c r="AX520" s="169"/>
      <c r="AY520" s="169"/>
      <c r="AZ520" s="259"/>
      <c r="BA520" s="250"/>
      <c r="BB520" s="169"/>
      <c r="BC520" s="250"/>
    </row>
    <row r="521" spans="2:55" s="170" customFormat="1" ht="21" hidden="1" customHeight="1" x14ac:dyDescent="0.25">
      <c r="B521" s="264"/>
      <c r="C521" s="267"/>
      <c r="D521" s="258"/>
      <c r="E521" s="259"/>
      <c r="F521" s="255"/>
      <c r="G521" s="258"/>
      <c r="H521" s="250"/>
      <c r="I521" s="252"/>
      <c r="J521" s="254"/>
      <c r="K521" s="182"/>
      <c r="L521" s="261"/>
      <c r="M521" s="262"/>
      <c r="N521" s="261"/>
      <c r="O521" s="256"/>
      <c r="P521" s="292"/>
      <c r="Q521" s="261"/>
      <c r="R521" s="330"/>
      <c r="S521" s="330"/>
      <c r="T521" s="330"/>
      <c r="U521" s="328"/>
      <c r="V521" s="292"/>
      <c r="W521" s="149"/>
      <c r="X521" s="166"/>
      <c r="Y521" s="175" t="str">
        <f>IF(X521=Controles!$D$5,Controles!$E$5,IF(X521=Controles!$D$6,Controles!$E$6,IF(X521=Controles!$D$7,Controles!$E$7," ")))</f>
        <v xml:space="preserve"> </v>
      </c>
      <c r="Z521" s="166"/>
      <c r="AA521" s="65" t="str">
        <f>IF(Z521=Controles!$D$8,Controles!$E$8,IF(Z521=Controles!$D$9,Controles!$E$9," "))</f>
        <v xml:space="preserve"> </v>
      </c>
      <c r="AB521" s="65" t="str">
        <f t="shared" si="254"/>
        <v/>
      </c>
      <c r="AC521" s="166"/>
      <c r="AD521" s="166"/>
      <c r="AE521" s="166"/>
      <c r="AF521" s="97" t="str">
        <f>+IF(X521=Controles!$D$5,Controles!$N$5,IF(X521=Controles!$D$6,Controles!$N$6,IF(X521=Controles!$D$7,Controles!$N$7," ")))</f>
        <v xml:space="preserve"> </v>
      </c>
      <c r="AG521" s="138" t="str">
        <f>IFERROR(IF(AND(AF520=Controles!$N$5,AF521=Controles!$N$5),(AG520-(+AG520*AB521)),IF(AND(AF520=Controles!$N$7,AF521=Controles!$N$5),(AG519-(+AG519*AB521)),IF(AF521=Controles!$N$7,AG520,""))),"")</f>
        <v/>
      </c>
      <c r="AH521" s="138" t="str">
        <f>IFERROR(IF(AND(AF520=Controles!$N$7,AF521=Controles!$N$7),(AH520-(+AH520*AB521)),IF(AND(AF520=Controles!$N$5,AF521=Controles!$N$7),(AH519-(+AH519*AB521)),IF(AF521=Controles!$N$5,AH520,""))),"")</f>
        <v/>
      </c>
      <c r="AI521" s="178" t="str">
        <f t="shared" si="287"/>
        <v/>
      </c>
      <c r="AJ521" s="178" t="str">
        <f t="shared" si="288"/>
        <v/>
      </c>
      <c r="AK521" s="179" t="str">
        <f t="shared" si="289"/>
        <v xml:space="preserve"> </v>
      </c>
      <c r="AL521" s="180" t="str">
        <f>IFERROR(VLOOKUP(AK521,'Matriz Calificación'!$C$54:$F$78,2,FALSE),"")</f>
        <v/>
      </c>
      <c r="AM521" s="181" t="str">
        <f>IFERROR(VLOOKUP(AL521,'Matriz Calificación'!$D$54:$I$78,4,FALSE)," ")</f>
        <v xml:space="preserve"> </v>
      </c>
      <c r="AN521" s="289"/>
      <c r="AO521" s="289"/>
      <c r="AP521" s="292"/>
      <c r="AQ521" s="329"/>
      <c r="AR521" s="66"/>
      <c r="AS521" s="165"/>
      <c r="AT521" s="168"/>
      <c r="AU521" s="168"/>
      <c r="AV521" s="66"/>
      <c r="AW521" s="167"/>
      <c r="AX521" s="169"/>
      <c r="AY521" s="169"/>
      <c r="AZ521" s="259"/>
      <c r="BA521" s="250"/>
      <c r="BB521" s="169"/>
      <c r="BC521" s="250"/>
    </row>
    <row r="522" spans="2:55" s="170" customFormat="1" ht="21" hidden="1" customHeight="1" x14ac:dyDescent="0.25">
      <c r="B522" s="264"/>
      <c r="C522" s="267"/>
      <c r="D522" s="258"/>
      <c r="E522" s="259"/>
      <c r="F522" s="255"/>
      <c r="G522" s="258"/>
      <c r="H522" s="250"/>
      <c r="I522" s="252"/>
      <c r="J522" s="254"/>
      <c r="K522" s="182"/>
      <c r="L522" s="261"/>
      <c r="M522" s="262"/>
      <c r="N522" s="261"/>
      <c r="O522" s="256"/>
      <c r="P522" s="292"/>
      <c r="Q522" s="261"/>
      <c r="R522" s="330"/>
      <c r="S522" s="330"/>
      <c r="T522" s="330"/>
      <c r="U522" s="328"/>
      <c r="V522" s="292"/>
      <c r="W522" s="149"/>
      <c r="X522" s="166"/>
      <c r="Y522" s="175" t="str">
        <f>IF(X522=Controles!$D$5,Controles!$E$5,IF(X522=Controles!$D$6,Controles!$E$6,IF(X522=Controles!$D$7,Controles!$E$7," ")))</f>
        <v xml:space="preserve"> </v>
      </c>
      <c r="Z522" s="166"/>
      <c r="AA522" s="65" t="str">
        <f>IF(Z522=Controles!$D$8,Controles!$E$8,IF(Z522=Controles!$D$9,Controles!$E$9," "))</f>
        <v xml:space="preserve"> </v>
      </c>
      <c r="AB522" s="65" t="str">
        <f t="shared" si="254"/>
        <v/>
      </c>
      <c r="AC522" s="166"/>
      <c r="AD522" s="166"/>
      <c r="AE522" s="166"/>
      <c r="AF522" s="97" t="str">
        <f>+IF(X522=Controles!$D$5,Controles!$N$5,IF(X522=Controles!$D$6,Controles!$N$6,IF(X522=Controles!$D$7,Controles!$N$7," ")))</f>
        <v xml:space="preserve"> </v>
      </c>
      <c r="AG522" s="138" t="str">
        <f>IFERROR(IF(AND(AF521=Controles!$N$5,AF522=Controles!$N$5),(AG521-(+AG521*AB522)),IF(AND(AF521=Controles!$N$7,AF522=Controles!$N$5),(AG520-(+AG520*AB522)),IF(AF522=Controles!$N$7,AG521,""))),"")</f>
        <v/>
      </c>
      <c r="AH522" s="138" t="str">
        <f>IFERROR(IF(AND(AF521=Controles!$N$7,AF522=Controles!$N$7),(AH521-(+AH521*AB522)),IF(AND(AF521=Controles!$N$5,AF522=Controles!$N$7),(AH520-(+AH520*AB522)),IF(AF522=Controles!$N$5,AH521,""))),"")</f>
        <v/>
      </c>
      <c r="AI522" s="178" t="str">
        <f t="shared" si="287"/>
        <v/>
      </c>
      <c r="AJ522" s="178" t="str">
        <f t="shared" si="288"/>
        <v/>
      </c>
      <c r="AK522" s="179" t="str">
        <f t="shared" si="289"/>
        <v xml:space="preserve"> </v>
      </c>
      <c r="AL522" s="180" t="str">
        <f>IFERROR(VLOOKUP(AK522,'Matriz Calificación'!$C$54:$F$78,2,FALSE),"")</f>
        <v/>
      </c>
      <c r="AM522" s="181" t="str">
        <f>IFERROR(VLOOKUP(AL522,'Matriz Calificación'!$D$54:$I$78,4,FALSE)," ")</f>
        <v xml:space="preserve"> </v>
      </c>
      <c r="AN522" s="289"/>
      <c r="AO522" s="289"/>
      <c r="AP522" s="292"/>
      <c r="AQ522" s="329"/>
      <c r="AR522" s="66"/>
      <c r="AS522" s="165"/>
      <c r="AT522" s="168"/>
      <c r="AU522" s="168"/>
      <c r="AV522" s="66"/>
      <c r="AW522" s="167"/>
      <c r="AX522" s="169"/>
      <c r="AY522" s="169"/>
      <c r="AZ522" s="259"/>
      <c r="BA522" s="250"/>
      <c r="BB522" s="169"/>
      <c r="BC522" s="250"/>
    </row>
    <row r="523" spans="2:55" s="170" customFormat="1" ht="21" hidden="1" customHeight="1" x14ac:dyDescent="0.25">
      <c r="B523" s="265"/>
      <c r="C523" s="268"/>
      <c r="D523" s="258"/>
      <c r="E523" s="259"/>
      <c r="F523" s="255"/>
      <c r="G523" s="258"/>
      <c r="H523" s="250"/>
      <c r="I523" s="253"/>
      <c r="J523" s="254"/>
      <c r="K523" s="182"/>
      <c r="L523" s="261"/>
      <c r="M523" s="262"/>
      <c r="N523" s="261"/>
      <c r="O523" s="257"/>
      <c r="P523" s="292"/>
      <c r="Q523" s="261"/>
      <c r="R523" s="330"/>
      <c r="S523" s="330"/>
      <c r="T523" s="330"/>
      <c r="U523" s="328"/>
      <c r="V523" s="292"/>
      <c r="W523" s="149"/>
      <c r="X523" s="166"/>
      <c r="Y523" s="175" t="str">
        <f>IF(X523=Controles!$D$5,Controles!$E$5,IF(X523=Controles!$D$6,Controles!$E$6,IF(X523=Controles!$D$7,Controles!$E$7," ")))</f>
        <v xml:space="preserve"> </v>
      </c>
      <c r="Z523" s="166"/>
      <c r="AA523" s="65" t="str">
        <f>IF(Z523=Controles!$D$8,Controles!$E$8,IF(Z523=Controles!$D$9,Controles!$E$9," "))</f>
        <v xml:space="preserve"> </v>
      </c>
      <c r="AB523" s="65" t="str">
        <f t="shared" si="254"/>
        <v/>
      </c>
      <c r="AC523" s="166"/>
      <c r="AD523" s="166"/>
      <c r="AE523" s="166"/>
      <c r="AF523" s="97" t="str">
        <f>+IF(X523=Controles!$D$5,Controles!$N$5,IF(X523=Controles!$D$6,Controles!$N$6,IF(X523=Controles!$D$7,Controles!$N$7," ")))</f>
        <v xml:space="preserve"> </v>
      </c>
      <c r="AG523" s="138" t="str">
        <f>IFERROR(IF(AND(AF522=Controles!$N$5,AF523=Controles!$N$5),(AG522-(+AG522*AB523)),IF(AND(AF522=Controles!$N$7,AF523=Controles!$N$5),(AG521-(+AG521*AB523)),IF(AF523=Controles!$N$7,AG522,""))),"")</f>
        <v/>
      </c>
      <c r="AH523" s="138" t="str">
        <f>IFERROR(IF(AND(AF522=Controles!$N$7,AF523=Controles!$N$7),(AH522-(+AH522*AB523)),IF(AND(AF522=Controles!$N$5,AF523=Controles!$N$7),(AH521-(+AH521*AB523)),IF(AF523=Controles!$N$5,AH522,""))),"")</f>
        <v/>
      </c>
      <c r="AI523" s="178" t="str">
        <f t="shared" si="287"/>
        <v/>
      </c>
      <c r="AJ523" s="178" t="str">
        <f t="shared" si="288"/>
        <v/>
      </c>
      <c r="AK523" s="179" t="str">
        <f t="shared" si="289"/>
        <v xml:space="preserve"> </v>
      </c>
      <c r="AL523" s="180" t="str">
        <f>IFERROR(VLOOKUP(AK523,'Matriz Calificación'!$C$54:$F$78,2,FALSE),"")</f>
        <v/>
      </c>
      <c r="AM523" s="181" t="str">
        <f>IFERROR(VLOOKUP(AL523,'Matriz Calificación'!$D$54:$I$78,4,FALSE)," ")</f>
        <v xml:space="preserve"> </v>
      </c>
      <c r="AN523" s="290"/>
      <c r="AO523" s="290"/>
      <c r="AP523" s="292"/>
      <c r="AQ523" s="329"/>
      <c r="AR523" s="66"/>
      <c r="AS523" s="165"/>
      <c r="AT523" s="67"/>
      <c r="AU523" s="67"/>
      <c r="AV523" s="66"/>
      <c r="AW523" s="167"/>
      <c r="AX523" s="169"/>
      <c r="AY523" s="169"/>
      <c r="AZ523" s="259"/>
      <c r="BA523" s="250"/>
      <c r="BB523" s="169"/>
      <c r="BC523" s="250"/>
    </row>
    <row r="524" spans="2:55" s="170" customFormat="1" ht="21" hidden="1" customHeight="1" x14ac:dyDescent="0.25">
      <c r="B524" s="263"/>
      <c r="C524" s="266" t="str">
        <f>+IFERROR(VLOOKUP(B524,INF!$A$2:$B$90,2,FALSE)," ")</f>
        <v xml:space="preserve"> </v>
      </c>
      <c r="D524" s="258"/>
      <c r="E524" s="259"/>
      <c r="F524" s="260"/>
      <c r="G524" s="258"/>
      <c r="H524" s="250"/>
      <c r="I524" s="251"/>
      <c r="J524" s="254" t="str">
        <f t="shared" ref="J524" si="290">IF(G524&lt;&gt;"",CONCATENATE("Posibilidad de ",G524," por"," ",H524," debido a"," ",I524),"")</f>
        <v/>
      </c>
      <c r="K524" s="182"/>
      <c r="L524" s="261"/>
      <c r="M524" s="262"/>
      <c r="N524" s="261"/>
      <c r="O524" s="256"/>
      <c r="P524" s="292" t="str">
        <f>IF(O524="","",IF(O524&lt;=2,Probabilidad!$B$8,IF(O524&lt;=11.999,Probabilidad!$B$7,IF(O524&lt;=48,Probabilidad!$B$6,IF(O524&lt;=239.999,Probabilidad!$B$5,IF(O524&gt;=240,Probabilidad!$B$4,""))))))</f>
        <v/>
      </c>
      <c r="Q524" s="261"/>
      <c r="R524" s="330" t="str">
        <f>IFERROR(VLOOKUP(P524,Probabilidad!$B$4:$C$8,2,FALSE),"")</f>
        <v/>
      </c>
      <c r="S524" s="330" t="str">
        <f>IFERROR(VLOOKUP(Q524,Impacto!$B$4:$C$16,2,FALSE),"")</f>
        <v/>
      </c>
      <c r="T524" s="330" t="str">
        <f t="shared" ref="T524" si="291">IFERROR(VALUE((R524&amp;""&amp;S524))," ")</f>
        <v xml:space="preserve"> </v>
      </c>
      <c r="U524" s="328" t="str">
        <f>IFERROR(VLOOKUP(T524,'Matriz Calificación'!$C$54:$D$78,2,FALSE)," ")</f>
        <v xml:space="preserve"> </v>
      </c>
      <c r="V524" s="292" t="str">
        <f>IFERROR(VLOOKUP(T524,'Matriz Calificación'!$C$54:$F$78,3,FALSE)," ")</f>
        <v xml:space="preserve"> </v>
      </c>
      <c r="W524" s="149"/>
      <c r="X524" s="166"/>
      <c r="Y524" s="175" t="str">
        <f>IF(X524=Controles!$D$5,Controles!$E$5,IF(X524=Controles!$D$6,Controles!$E$6,IF(X524=Controles!$D$7,Controles!$E$7," ")))</f>
        <v xml:space="preserve"> </v>
      </c>
      <c r="Z524" s="166"/>
      <c r="AA524" s="65" t="str">
        <f>IF(Z524=Controles!$D$8,Controles!$E$8,IF(Z524=Controles!$D$9,Controles!$E$9," "))</f>
        <v xml:space="preserve"> </v>
      </c>
      <c r="AB524" s="65" t="str">
        <f t="shared" ref="AB524:AB587" si="292">+IFERROR(Y524+AA524,"")</f>
        <v/>
      </c>
      <c r="AC524" s="166"/>
      <c r="AD524" s="166"/>
      <c r="AE524" s="166"/>
      <c r="AF524" s="97" t="str">
        <f>+IF(X524=Controles!$D$5,Controles!$N$5,IF(X524=Controles!$D$6,Controles!$N$6,IF(X524=Controles!$D$7,Controles!$N$7," ")))</f>
        <v xml:space="preserve"> </v>
      </c>
      <c r="AG524" s="138" t="str">
        <f>IFERROR(IF(AF524=Controles!$N$5,(($R$524-($R$524*AB524))),IF(AF524=Controles!$N$7,$R$524,""))," ")</f>
        <v/>
      </c>
      <c r="AH524" s="138" t="str">
        <f>IFERROR(IF(AF524=Controles!$N$7,(($S$524-($S$524*AB524))),IF(AF524=Controles!$N$5,$S$524,""))," ")</f>
        <v/>
      </c>
      <c r="AI524" s="178" t="str">
        <f>IFERROR(IF(AG524="","",IF(AG524&lt;=20,"20",IF(AG524&lt;=40,"40",IF(AG524&lt;=60,"60",IF(AG524&lt;=80,"80","100"))))),"")</f>
        <v/>
      </c>
      <c r="AJ524" s="178" t="str">
        <f>IFERROR(IF(AH524="","",IF(AH524&lt;=20,"20",IF(AH524&lt;=40,"40",IF(AH524&lt;=60,"60",IF(AH524&lt;=80,"80","100"))))),"")</f>
        <v/>
      </c>
      <c r="AK524" s="179" t="str">
        <f>IFERROR(VALUE((AI524&amp;""&amp;AJ524))," ")</f>
        <v xml:space="preserve"> </v>
      </c>
      <c r="AL524" s="180" t="str">
        <f>IFERROR(VLOOKUP(AK524,'Matriz Calificación'!$C$54:$F$78,2,FALSE),"")</f>
        <v/>
      </c>
      <c r="AM524" s="181" t="str">
        <f>IFERROR(VLOOKUP(AL524,'Matriz Calificación'!$D$54:$I$78,4,FALSE)," ")</f>
        <v xml:space="preserve"> </v>
      </c>
      <c r="AN524" s="288" t="e" cm="1" vm="1">
        <f t="array" aca="1" ref="AN524" ca="1">INDEX(AK524:AK532,COUNT(AK524:AK532))</f>
        <v>#VALUE!</v>
      </c>
      <c r="AO524" s="288" t="str">
        <f ca="1">IFERROR(VLOOKUP(AN524,'Matriz Calificación'!$C$54:$F$78,2,FALSE),"")</f>
        <v/>
      </c>
      <c r="AP524" s="292" t="str">
        <f ca="1">IFERROR(VLOOKUP(AO524,'Matriz Calificación'!$D$54:$I$78,4,FALSE)," ")</f>
        <v xml:space="preserve"> </v>
      </c>
      <c r="AQ524" s="329" t="str">
        <f ca="1">IFERROR(VLOOKUP(AO524,'Matriz Calificación'!$D$54:$I$78,5,FALSE)," ")</f>
        <v xml:space="preserve"> </v>
      </c>
      <c r="AR524" s="66"/>
      <c r="AS524" s="167"/>
      <c r="AT524" s="167"/>
      <c r="AU524" s="167"/>
      <c r="AV524" s="66"/>
      <c r="AW524" s="167"/>
      <c r="AX524" s="169"/>
      <c r="AY524" s="169"/>
      <c r="AZ524" s="259"/>
      <c r="BA524" s="250"/>
      <c r="BB524" s="169"/>
      <c r="BC524" s="250"/>
    </row>
    <row r="525" spans="2:55" s="170" customFormat="1" ht="21" hidden="1" customHeight="1" x14ac:dyDescent="0.25">
      <c r="B525" s="264"/>
      <c r="C525" s="267"/>
      <c r="D525" s="258"/>
      <c r="E525" s="259"/>
      <c r="F525" s="255"/>
      <c r="G525" s="258"/>
      <c r="H525" s="250"/>
      <c r="I525" s="252"/>
      <c r="J525" s="254"/>
      <c r="K525" s="182"/>
      <c r="L525" s="261"/>
      <c r="M525" s="262"/>
      <c r="N525" s="261"/>
      <c r="O525" s="256"/>
      <c r="P525" s="292"/>
      <c r="Q525" s="261"/>
      <c r="R525" s="330"/>
      <c r="S525" s="330"/>
      <c r="T525" s="330"/>
      <c r="U525" s="328"/>
      <c r="V525" s="292"/>
      <c r="W525" s="149"/>
      <c r="X525" s="166"/>
      <c r="Y525" s="175" t="str">
        <f>IF(X525=Controles!$D$5,Controles!$E$5,IF(X525=Controles!$D$6,Controles!$E$6,IF(X525=Controles!$D$7,Controles!$E$7," ")))</f>
        <v xml:space="preserve"> </v>
      </c>
      <c r="Z525" s="166"/>
      <c r="AA525" s="65" t="str">
        <f>IF(Z525=Controles!$D$8,Controles!$E$8,IF(Z525=Controles!$D$9,Controles!$E$9," "))</f>
        <v xml:space="preserve"> </v>
      </c>
      <c r="AB525" s="65" t="str">
        <f t="shared" si="292"/>
        <v/>
      </c>
      <c r="AC525" s="166"/>
      <c r="AD525" s="166"/>
      <c r="AE525" s="166"/>
      <c r="AF525" s="97" t="str">
        <f>+IF(X525=Controles!$D$5,Controles!$N$5,IF(X525=Controles!$D$6,Controles!$N$6,IF(X525=Controles!$D$7,Controles!$N$7," ")))</f>
        <v xml:space="preserve"> </v>
      </c>
      <c r="AG525" s="138" t="str">
        <f>IFERROR(IF(AND(AF524=Controles!$N$5,AF525=Controles!$N$5),(AG524-(+AG524*AB525)),IF(AF525=Controles!$N$5,(R524-(+R524*AB525)),IF(AF525=Controles!$N$7,AG524,""))),"")</f>
        <v/>
      </c>
      <c r="AH525" s="138" t="str">
        <f>IFERROR(IF(AND(AF524=Controles!$N$7,AF525=Controles!$N$7),(AH524-(+AH524*AB525)),IF(AF525=Controles!$N$7,($S$524-(+$S$524*AB525)),IF(AF525=Controles!$N$5,AH524,""))),"")</f>
        <v/>
      </c>
      <c r="AI525" s="178" t="str">
        <f t="shared" ref="AI525:AI532" si="293">IFERROR(IF(AG525="","",IF(AG525&lt;=20,"20",IF(AG525&lt;=40,"40",IF(AG525&lt;=60,"60",IF(AG525&lt;=80,"80","100"))))),"")</f>
        <v/>
      </c>
      <c r="AJ525" s="178" t="str">
        <f t="shared" ref="AJ525:AJ532" si="294">IFERROR(IF(AH525="","",IF(AH525&lt;=20,"20",IF(AH525&lt;=40,"40",IF(AH525&lt;=60,"60",IF(AH525&lt;=80,"80","100"))))),"")</f>
        <v/>
      </c>
      <c r="AK525" s="179" t="str">
        <f t="shared" ref="AK525:AK532" si="295">IFERROR(VALUE((AI525&amp;""&amp;AJ525))," ")</f>
        <v xml:space="preserve"> </v>
      </c>
      <c r="AL525" s="180" t="str">
        <f>IFERROR(VLOOKUP(AK525,'Matriz Calificación'!$C$54:$F$78,2,FALSE),"")</f>
        <v/>
      </c>
      <c r="AM525" s="181" t="str">
        <f>IFERROR(VLOOKUP(AL525,'Matriz Calificación'!$D$54:$I$78,4,FALSE)," ")</f>
        <v xml:space="preserve"> </v>
      </c>
      <c r="AN525" s="289"/>
      <c r="AO525" s="289"/>
      <c r="AP525" s="292"/>
      <c r="AQ525" s="329"/>
      <c r="AR525" s="66"/>
      <c r="AS525" s="167"/>
      <c r="AT525" s="167"/>
      <c r="AU525" s="167"/>
      <c r="AV525" s="66"/>
      <c r="AW525" s="167"/>
      <c r="AX525" s="169"/>
      <c r="AY525" s="169"/>
      <c r="AZ525" s="259"/>
      <c r="BA525" s="250"/>
      <c r="BB525" s="169"/>
      <c r="BC525" s="250"/>
    </row>
    <row r="526" spans="2:55" s="170" customFormat="1" ht="21" hidden="1" customHeight="1" x14ac:dyDescent="0.25">
      <c r="B526" s="264"/>
      <c r="C526" s="267"/>
      <c r="D526" s="258"/>
      <c r="E526" s="259"/>
      <c r="F526" s="255"/>
      <c r="G526" s="258"/>
      <c r="H526" s="250"/>
      <c r="I526" s="252"/>
      <c r="J526" s="254"/>
      <c r="K526" s="182"/>
      <c r="L526" s="261"/>
      <c r="M526" s="262"/>
      <c r="N526" s="261"/>
      <c r="O526" s="256"/>
      <c r="P526" s="292"/>
      <c r="Q526" s="261"/>
      <c r="R526" s="330"/>
      <c r="S526" s="330"/>
      <c r="T526" s="330"/>
      <c r="U526" s="328"/>
      <c r="V526" s="292"/>
      <c r="W526" s="149"/>
      <c r="X526" s="166"/>
      <c r="Y526" s="175" t="str">
        <f>IF(X526=Controles!$D$5,Controles!$E$5,IF(X526=Controles!$D$6,Controles!$E$6,IF(X526=Controles!$D$7,Controles!$E$7," ")))</f>
        <v xml:space="preserve"> </v>
      </c>
      <c r="Z526" s="166"/>
      <c r="AA526" s="65" t="str">
        <f>IF(Z526=Controles!$D$8,Controles!$E$8,IF(Z526=Controles!$D$9,Controles!$E$9," "))</f>
        <v xml:space="preserve"> </v>
      </c>
      <c r="AB526" s="65" t="str">
        <f t="shared" si="292"/>
        <v/>
      </c>
      <c r="AC526" s="166"/>
      <c r="AD526" s="166"/>
      <c r="AE526" s="166"/>
      <c r="AF526" s="97" t="str">
        <f>+IF(X526=Controles!$D$5,Controles!$N$5,IF(X526=Controles!$D$6,Controles!$N$6,IF(X526=Controles!$D$7,Controles!$N$7," ")))</f>
        <v xml:space="preserve"> </v>
      </c>
      <c r="AG526" s="138" t="str">
        <f>IFERROR(IF(AND(AF525=Controles!$N$5,AF526=Controles!$N$5),(AG525-(+AG525*AB526)),IF(AND(AF525=Controles!$N$7,AF526=Controles!$N$5),(AG524-(+AG524*AB526)),IF(AF526=Controles!$N$7,AG525,""))),"")</f>
        <v/>
      </c>
      <c r="AH526" s="138" t="str">
        <f>IFERROR(IF(AND(AF525=Controles!$N$7,AF526=Controles!$N$7),(AH525-(+AH525*AB526)),IF(AND(AF525=Controles!$N$5,AF526=Controles!$N$7),(AH524-(+AH524*AB526)),IF(AF526=Controles!$N$5,AH525,""))),"")</f>
        <v/>
      </c>
      <c r="AI526" s="178" t="str">
        <f t="shared" si="293"/>
        <v/>
      </c>
      <c r="AJ526" s="178" t="str">
        <f t="shared" si="294"/>
        <v/>
      </c>
      <c r="AK526" s="179" t="str">
        <f t="shared" si="295"/>
        <v xml:space="preserve"> </v>
      </c>
      <c r="AL526" s="180" t="str">
        <f>IFERROR(VLOOKUP(AK526,'Matriz Calificación'!$C$54:$F$78,2,FALSE),"")</f>
        <v/>
      </c>
      <c r="AM526" s="181" t="str">
        <f>IFERROR(VLOOKUP(AL526,'Matriz Calificación'!$D$54:$I$78,4,FALSE)," ")</f>
        <v xml:space="preserve"> </v>
      </c>
      <c r="AN526" s="289"/>
      <c r="AO526" s="289"/>
      <c r="AP526" s="292"/>
      <c r="AQ526" s="329"/>
      <c r="AR526" s="66"/>
      <c r="AS526" s="167"/>
      <c r="AT526" s="167"/>
      <c r="AU526" s="167"/>
      <c r="AV526" s="66"/>
      <c r="AW526" s="167"/>
      <c r="AX526" s="169"/>
      <c r="AY526" s="169"/>
      <c r="AZ526" s="259"/>
      <c r="BA526" s="250"/>
      <c r="BB526" s="169"/>
      <c r="BC526" s="250"/>
    </row>
    <row r="527" spans="2:55" s="170" customFormat="1" ht="21" hidden="1" customHeight="1" x14ac:dyDescent="0.25">
      <c r="B527" s="264"/>
      <c r="C527" s="267"/>
      <c r="D527" s="258"/>
      <c r="E527" s="259"/>
      <c r="F527" s="255"/>
      <c r="G527" s="258"/>
      <c r="H527" s="250"/>
      <c r="I527" s="252"/>
      <c r="J527" s="254"/>
      <c r="K527" s="182"/>
      <c r="L527" s="261"/>
      <c r="M527" s="262"/>
      <c r="N527" s="261"/>
      <c r="O527" s="256"/>
      <c r="P527" s="292"/>
      <c r="Q527" s="261"/>
      <c r="R527" s="330"/>
      <c r="S527" s="330"/>
      <c r="T527" s="330"/>
      <c r="U527" s="328"/>
      <c r="V527" s="292"/>
      <c r="W527" s="149"/>
      <c r="X527" s="166"/>
      <c r="Y527" s="175" t="str">
        <f>IF(X527=Controles!$D$5,Controles!$E$5,IF(X527=Controles!$D$6,Controles!$E$6,IF(X527=Controles!$D$7,Controles!$E$7," ")))</f>
        <v xml:space="preserve"> </v>
      </c>
      <c r="Z527" s="166"/>
      <c r="AA527" s="65" t="str">
        <f>IF(Z527=Controles!$D$8,Controles!$E$8,IF(Z527=Controles!$D$9,Controles!$E$9," "))</f>
        <v xml:space="preserve"> </v>
      </c>
      <c r="AB527" s="65" t="str">
        <f t="shared" si="292"/>
        <v/>
      </c>
      <c r="AC527" s="166"/>
      <c r="AD527" s="166"/>
      <c r="AE527" s="166"/>
      <c r="AF527" s="97" t="str">
        <f>+IF(X527=Controles!$D$5,Controles!$N$5,IF(X527=Controles!$D$6,Controles!$N$6,IF(X527=Controles!$D$7,Controles!$N$7," ")))</f>
        <v xml:space="preserve"> </v>
      </c>
      <c r="AG527" s="138" t="str">
        <f>IFERROR(IF(AND(AF526=Controles!$N$5,AF527=Controles!$N$5),(AG526-(+AG526*AB527)),IF(AND(AF526=Controles!$N$7,AF527=Controles!$N$5),(AG525-(+AG525*AB527)),IF(AF527=Controles!$N$7,AG526,""))),"")</f>
        <v/>
      </c>
      <c r="AH527" s="138" t="str">
        <f>IFERROR(IF(AND(AF526=Controles!$N$7,AF527=Controles!$N$7),(AH526-(+AH526*AB527)),IF(AND(AF526=Controles!$N$5,AF527=Controles!$N$7),(AH525-(+AH525*AB527)),IF(AF527=Controles!$N$5,AH526,""))),"")</f>
        <v/>
      </c>
      <c r="AI527" s="178" t="str">
        <f t="shared" si="293"/>
        <v/>
      </c>
      <c r="AJ527" s="178" t="str">
        <f t="shared" si="294"/>
        <v/>
      </c>
      <c r="AK527" s="179" t="str">
        <f t="shared" si="295"/>
        <v xml:space="preserve"> </v>
      </c>
      <c r="AL527" s="180" t="str">
        <f>IFERROR(VLOOKUP(AK527,'Matriz Calificación'!$C$54:$F$78,2,FALSE),"")</f>
        <v/>
      </c>
      <c r="AM527" s="181" t="str">
        <f>IFERROR(VLOOKUP(AL527,'Matriz Calificación'!$D$54:$I$78,4,FALSE)," ")</f>
        <v xml:space="preserve"> </v>
      </c>
      <c r="AN527" s="289"/>
      <c r="AO527" s="289"/>
      <c r="AP527" s="292"/>
      <c r="AQ527" s="329"/>
      <c r="AR527" s="66"/>
      <c r="AS527" s="167"/>
      <c r="AT527" s="167"/>
      <c r="AU527" s="167"/>
      <c r="AV527" s="66"/>
      <c r="AW527" s="167"/>
      <c r="AX527" s="169"/>
      <c r="AY527" s="169"/>
      <c r="AZ527" s="259"/>
      <c r="BA527" s="250"/>
      <c r="BB527" s="169"/>
      <c r="BC527" s="250"/>
    </row>
    <row r="528" spans="2:55" s="170" customFormat="1" ht="21" hidden="1" customHeight="1" x14ac:dyDescent="0.25">
      <c r="B528" s="264"/>
      <c r="C528" s="267"/>
      <c r="D528" s="258"/>
      <c r="E528" s="259"/>
      <c r="F528" s="255"/>
      <c r="G528" s="258"/>
      <c r="H528" s="250"/>
      <c r="I528" s="252"/>
      <c r="J528" s="254"/>
      <c r="K528" s="182"/>
      <c r="L528" s="261"/>
      <c r="M528" s="262"/>
      <c r="N528" s="261"/>
      <c r="O528" s="256"/>
      <c r="P528" s="292"/>
      <c r="Q528" s="261"/>
      <c r="R528" s="330"/>
      <c r="S528" s="330"/>
      <c r="T528" s="330"/>
      <c r="U528" s="328"/>
      <c r="V528" s="292"/>
      <c r="W528" s="149"/>
      <c r="X528" s="166"/>
      <c r="Y528" s="175" t="str">
        <f>IF(X528=Controles!$D$5,Controles!$E$5,IF(X528=Controles!$D$6,Controles!$E$6,IF(X528=Controles!$D$7,Controles!$E$7," ")))</f>
        <v xml:space="preserve"> </v>
      </c>
      <c r="Z528" s="166"/>
      <c r="AA528" s="65" t="str">
        <f>IF(Z528=Controles!$D$8,Controles!$E$8,IF(Z528=Controles!$D$9,Controles!$E$9," "))</f>
        <v xml:space="preserve"> </v>
      </c>
      <c r="AB528" s="65" t="str">
        <f t="shared" si="292"/>
        <v/>
      </c>
      <c r="AC528" s="166"/>
      <c r="AD528" s="166"/>
      <c r="AE528" s="166"/>
      <c r="AF528" s="97" t="str">
        <f>+IF(X528=Controles!$D$5,Controles!$N$5,IF(X528=Controles!$D$6,Controles!$N$6,IF(X528=Controles!$D$7,Controles!$N$7," ")))</f>
        <v xml:space="preserve"> </v>
      </c>
      <c r="AG528" s="138" t="str">
        <f>IFERROR(IF(AND(AF527=Controles!$N$5,AF528=Controles!$N$5),(AG527-(+AG527*AB528)),IF(AND(AF527=Controles!$N$7,AF528=Controles!$N$5),(AG526-(+AG526*AB528)),IF(AF528=Controles!$N$7,AG527,""))),"")</f>
        <v/>
      </c>
      <c r="AH528" s="138" t="str">
        <f>IFERROR(IF(AND(AF527=Controles!$N$7,AF528=Controles!$N$7),(AH527-(+AH527*AB528)),IF(AND(AF527=Controles!$N$5,AF528=Controles!$N$7),(AH526-(+AH526*AB528)),IF(AF528=Controles!$N$5,AH527,""))),"")</f>
        <v/>
      </c>
      <c r="AI528" s="178" t="str">
        <f t="shared" si="293"/>
        <v/>
      </c>
      <c r="AJ528" s="178" t="str">
        <f t="shared" si="294"/>
        <v/>
      </c>
      <c r="AK528" s="179" t="str">
        <f t="shared" si="295"/>
        <v xml:space="preserve"> </v>
      </c>
      <c r="AL528" s="180" t="str">
        <f>IFERROR(VLOOKUP(AK528,'Matriz Calificación'!$C$54:$F$78,2,FALSE),"")</f>
        <v/>
      </c>
      <c r="AM528" s="181" t="str">
        <f>IFERROR(VLOOKUP(AL528,'Matriz Calificación'!$D$54:$I$78,4,FALSE)," ")</f>
        <v xml:space="preserve"> </v>
      </c>
      <c r="AN528" s="289"/>
      <c r="AO528" s="289"/>
      <c r="AP528" s="292"/>
      <c r="AQ528" s="329"/>
      <c r="AR528" s="66"/>
      <c r="AS528" s="167"/>
      <c r="AT528" s="167"/>
      <c r="AU528" s="167"/>
      <c r="AV528" s="66"/>
      <c r="AW528" s="167"/>
      <c r="AX528" s="169"/>
      <c r="AY528" s="169"/>
      <c r="AZ528" s="259"/>
      <c r="BA528" s="250"/>
      <c r="BB528" s="169"/>
      <c r="BC528" s="250"/>
    </row>
    <row r="529" spans="2:55" s="170" customFormat="1" ht="21" hidden="1" customHeight="1" x14ac:dyDescent="0.25">
      <c r="B529" s="264"/>
      <c r="C529" s="267"/>
      <c r="D529" s="258"/>
      <c r="E529" s="259"/>
      <c r="F529" s="255"/>
      <c r="G529" s="258"/>
      <c r="H529" s="250"/>
      <c r="I529" s="252"/>
      <c r="J529" s="254"/>
      <c r="K529" s="182"/>
      <c r="L529" s="261"/>
      <c r="M529" s="262"/>
      <c r="N529" s="261"/>
      <c r="O529" s="256"/>
      <c r="P529" s="292"/>
      <c r="Q529" s="261"/>
      <c r="R529" s="330"/>
      <c r="S529" s="330"/>
      <c r="T529" s="330"/>
      <c r="U529" s="328"/>
      <c r="V529" s="292"/>
      <c r="W529" s="149"/>
      <c r="X529" s="166"/>
      <c r="Y529" s="175" t="str">
        <f>IF(X529=Controles!$D$5,Controles!$E$5,IF(X529=Controles!$D$6,Controles!$E$6,IF(X529=Controles!$D$7,Controles!$E$7," ")))</f>
        <v xml:space="preserve"> </v>
      </c>
      <c r="Z529" s="166"/>
      <c r="AA529" s="65" t="str">
        <f>IF(Z529=Controles!$D$8,Controles!$E$8,IF(Z529=Controles!$D$9,Controles!$E$9," "))</f>
        <v xml:space="preserve"> </v>
      </c>
      <c r="AB529" s="65" t="str">
        <f t="shared" si="292"/>
        <v/>
      </c>
      <c r="AC529" s="166"/>
      <c r="AD529" s="166"/>
      <c r="AE529" s="166"/>
      <c r="AF529" s="97" t="str">
        <f>+IF(X529=Controles!$D$5,Controles!$N$5,IF(X529=Controles!$D$6,Controles!$N$6,IF(X529=Controles!$D$7,Controles!$N$7," ")))</f>
        <v xml:space="preserve"> </v>
      </c>
      <c r="AG529" s="138" t="str">
        <f>IFERROR(IF(AND(AF528=Controles!$N$5,AF529=Controles!$N$5),(AG528-(+AG528*AB529)),IF(AND(AF528=Controles!$N$7,AF529=Controles!$N$5),(AG527-(+AG527*AB529)),IF(AF529=Controles!$N$7,AG528,""))),"")</f>
        <v/>
      </c>
      <c r="AH529" s="138" t="str">
        <f>IFERROR(IF(AND(AF528=Controles!$N$7,AF529=Controles!$N$7),(AH528-(+AH528*AB529)),IF(AND(AF528=Controles!$N$5,AF529=Controles!$N$7),(AH527-(+AH527*AB529)),IF(AF529=Controles!$N$5,AH528,""))),"")</f>
        <v/>
      </c>
      <c r="AI529" s="178" t="str">
        <f t="shared" si="293"/>
        <v/>
      </c>
      <c r="AJ529" s="178" t="str">
        <f t="shared" si="294"/>
        <v/>
      </c>
      <c r="AK529" s="179" t="str">
        <f t="shared" si="295"/>
        <v xml:space="preserve"> </v>
      </c>
      <c r="AL529" s="180" t="str">
        <f>IFERROR(VLOOKUP(AK529,'Matriz Calificación'!$C$54:$F$78,2,FALSE),"")</f>
        <v/>
      </c>
      <c r="AM529" s="181" t="str">
        <f>IFERROR(VLOOKUP(AL529,'Matriz Calificación'!$D$54:$I$78,4,FALSE)," ")</f>
        <v xml:space="preserve"> </v>
      </c>
      <c r="AN529" s="289"/>
      <c r="AO529" s="289"/>
      <c r="AP529" s="292"/>
      <c r="AQ529" s="329"/>
      <c r="AR529" s="66"/>
      <c r="AS529" s="167"/>
      <c r="AT529" s="167"/>
      <c r="AU529" s="167"/>
      <c r="AV529" s="66"/>
      <c r="AW529" s="167"/>
      <c r="AX529" s="169"/>
      <c r="AY529" s="169"/>
      <c r="AZ529" s="259"/>
      <c r="BA529" s="250"/>
      <c r="BB529" s="169"/>
      <c r="BC529" s="250"/>
    </row>
    <row r="530" spans="2:55" s="170" customFormat="1" ht="21" hidden="1" customHeight="1" x14ac:dyDescent="0.25">
      <c r="B530" s="264"/>
      <c r="C530" s="267"/>
      <c r="D530" s="258"/>
      <c r="E530" s="259"/>
      <c r="F530" s="255"/>
      <c r="G530" s="258"/>
      <c r="H530" s="250"/>
      <c r="I530" s="252"/>
      <c r="J530" s="254"/>
      <c r="K530" s="182"/>
      <c r="L530" s="261"/>
      <c r="M530" s="262"/>
      <c r="N530" s="261"/>
      <c r="O530" s="256"/>
      <c r="P530" s="292"/>
      <c r="Q530" s="261"/>
      <c r="R530" s="330"/>
      <c r="S530" s="330"/>
      <c r="T530" s="330"/>
      <c r="U530" s="328"/>
      <c r="V530" s="292"/>
      <c r="W530" s="149"/>
      <c r="X530" s="166"/>
      <c r="Y530" s="175" t="str">
        <f>IF(X530=Controles!$D$5,Controles!$E$5,IF(X530=Controles!$D$6,Controles!$E$6,IF(X530=Controles!$D$7,Controles!$E$7," ")))</f>
        <v xml:space="preserve"> </v>
      </c>
      <c r="Z530" s="166"/>
      <c r="AA530" s="65" t="str">
        <f>IF(Z530=Controles!$D$8,Controles!$E$8,IF(Z530=Controles!$D$9,Controles!$E$9," "))</f>
        <v xml:space="preserve"> </v>
      </c>
      <c r="AB530" s="65" t="str">
        <f t="shared" si="292"/>
        <v/>
      </c>
      <c r="AC530" s="166"/>
      <c r="AD530" s="166"/>
      <c r="AE530" s="166"/>
      <c r="AF530" s="97" t="str">
        <f>+IF(X530=Controles!$D$5,Controles!$N$5,IF(X530=Controles!$D$6,Controles!$N$6,IF(X530=Controles!$D$7,Controles!$N$7," ")))</f>
        <v xml:space="preserve"> </v>
      </c>
      <c r="AG530" s="138" t="str">
        <f>IFERROR(IF(AND(AF529=Controles!$N$5,AF530=Controles!$N$5),(AG529-(+AG529*AB530)),IF(AND(AF529=Controles!$N$7,AF530=Controles!$N$5),(AG528-(+AG528*AB530)),IF(AF530=Controles!$N$7,AG529,""))),"")</f>
        <v/>
      </c>
      <c r="AH530" s="138" t="str">
        <f>IFERROR(IF(AND(AF529=Controles!$N$7,AF530=Controles!$N$7),(AH529-(+AH529*AB530)),IF(AND(AF529=Controles!$N$5,AF530=Controles!$N$7),(AH528-(+AH528*AB530)),IF(AF530=Controles!$N$5,AH529,""))),"")</f>
        <v/>
      </c>
      <c r="AI530" s="178" t="str">
        <f t="shared" si="293"/>
        <v/>
      </c>
      <c r="AJ530" s="178" t="str">
        <f t="shared" si="294"/>
        <v/>
      </c>
      <c r="AK530" s="179" t="str">
        <f t="shared" si="295"/>
        <v xml:space="preserve"> </v>
      </c>
      <c r="AL530" s="180" t="str">
        <f>IFERROR(VLOOKUP(AK530,'Matriz Calificación'!$C$54:$F$78,2,FALSE),"")</f>
        <v/>
      </c>
      <c r="AM530" s="181" t="str">
        <f>IFERROR(VLOOKUP(AL530,'Matriz Calificación'!$D$54:$I$78,4,FALSE)," ")</f>
        <v xml:space="preserve"> </v>
      </c>
      <c r="AN530" s="289"/>
      <c r="AO530" s="289"/>
      <c r="AP530" s="292"/>
      <c r="AQ530" s="329"/>
      <c r="AR530" s="66"/>
      <c r="AS530" s="165"/>
      <c r="AT530" s="168"/>
      <c r="AU530" s="168"/>
      <c r="AV530" s="66"/>
      <c r="AW530" s="167"/>
      <c r="AX530" s="169"/>
      <c r="AY530" s="169"/>
      <c r="AZ530" s="259"/>
      <c r="BA530" s="250"/>
      <c r="BB530" s="169"/>
      <c r="BC530" s="250"/>
    </row>
    <row r="531" spans="2:55" s="170" customFormat="1" ht="21" hidden="1" customHeight="1" x14ac:dyDescent="0.25">
      <c r="B531" s="264"/>
      <c r="C531" s="267"/>
      <c r="D531" s="258"/>
      <c r="E531" s="259"/>
      <c r="F531" s="255"/>
      <c r="G531" s="258"/>
      <c r="H531" s="250"/>
      <c r="I531" s="252"/>
      <c r="J531" s="254"/>
      <c r="K531" s="182"/>
      <c r="L531" s="261"/>
      <c r="M531" s="262"/>
      <c r="N531" s="261"/>
      <c r="O531" s="256"/>
      <c r="P531" s="292"/>
      <c r="Q531" s="261"/>
      <c r="R531" s="330"/>
      <c r="S531" s="330"/>
      <c r="T531" s="330"/>
      <c r="U531" s="328"/>
      <c r="V531" s="292"/>
      <c r="W531" s="149"/>
      <c r="X531" s="166"/>
      <c r="Y531" s="175" t="str">
        <f>IF(X531=Controles!$D$5,Controles!$E$5,IF(X531=Controles!$D$6,Controles!$E$6,IF(X531=Controles!$D$7,Controles!$E$7," ")))</f>
        <v xml:space="preserve"> </v>
      </c>
      <c r="Z531" s="166"/>
      <c r="AA531" s="65" t="str">
        <f>IF(Z531=Controles!$D$8,Controles!$E$8,IF(Z531=Controles!$D$9,Controles!$E$9," "))</f>
        <v xml:space="preserve"> </v>
      </c>
      <c r="AB531" s="65" t="str">
        <f t="shared" si="292"/>
        <v/>
      </c>
      <c r="AC531" s="166"/>
      <c r="AD531" s="166"/>
      <c r="AE531" s="166"/>
      <c r="AF531" s="97" t="str">
        <f>+IF(X531=Controles!$D$5,Controles!$N$5,IF(X531=Controles!$D$6,Controles!$N$6,IF(X531=Controles!$D$7,Controles!$N$7," ")))</f>
        <v xml:space="preserve"> </v>
      </c>
      <c r="AG531" s="138" t="str">
        <f>IFERROR(IF(AND(AF530=Controles!$N$5,AF531=Controles!$N$5),(AG530-(+AG530*AB531)),IF(AND(AF530=Controles!$N$7,AF531=Controles!$N$5),(AG529-(+AG529*AB531)),IF(AF531=Controles!$N$7,AG530,""))),"")</f>
        <v/>
      </c>
      <c r="AH531" s="138" t="str">
        <f>IFERROR(IF(AND(AF530=Controles!$N$7,AF531=Controles!$N$7),(AH530-(+AH530*AB531)),IF(AND(AF530=Controles!$N$5,AF531=Controles!$N$7),(AH529-(+AH529*AB531)),IF(AF531=Controles!$N$5,AH530,""))),"")</f>
        <v/>
      </c>
      <c r="AI531" s="178" t="str">
        <f t="shared" si="293"/>
        <v/>
      </c>
      <c r="AJ531" s="178" t="str">
        <f t="shared" si="294"/>
        <v/>
      </c>
      <c r="AK531" s="179" t="str">
        <f t="shared" si="295"/>
        <v xml:space="preserve"> </v>
      </c>
      <c r="AL531" s="180" t="str">
        <f>IFERROR(VLOOKUP(AK531,'Matriz Calificación'!$C$54:$F$78,2,FALSE),"")</f>
        <v/>
      </c>
      <c r="AM531" s="181" t="str">
        <f>IFERROR(VLOOKUP(AL531,'Matriz Calificación'!$D$54:$I$78,4,FALSE)," ")</f>
        <v xml:space="preserve"> </v>
      </c>
      <c r="AN531" s="289"/>
      <c r="AO531" s="289"/>
      <c r="AP531" s="292"/>
      <c r="AQ531" s="329"/>
      <c r="AR531" s="66"/>
      <c r="AS531" s="165"/>
      <c r="AT531" s="168"/>
      <c r="AU531" s="168"/>
      <c r="AV531" s="66"/>
      <c r="AW531" s="167"/>
      <c r="AX531" s="169"/>
      <c r="AY531" s="169"/>
      <c r="AZ531" s="259"/>
      <c r="BA531" s="250"/>
      <c r="BB531" s="169"/>
      <c r="BC531" s="250"/>
    </row>
    <row r="532" spans="2:55" s="170" customFormat="1" ht="21" hidden="1" customHeight="1" x14ac:dyDescent="0.25">
      <c r="B532" s="265"/>
      <c r="C532" s="268"/>
      <c r="D532" s="258"/>
      <c r="E532" s="259"/>
      <c r="F532" s="255"/>
      <c r="G532" s="258"/>
      <c r="H532" s="250"/>
      <c r="I532" s="253"/>
      <c r="J532" s="254"/>
      <c r="K532" s="182"/>
      <c r="L532" s="261"/>
      <c r="M532" s="262"/>
      <c r="N532" s="261"/>
      <c r="O532" s="257"/>
      <c r="P532" s="292"/>
      <c r="Q532" s="261"/>
      <c r="R532" s="330"/>
      <c r="S532" s="330"/>
      <c r="T532" s="330"/>
      <c r="U532" s="328"/>
      <c r="V532" s="292"/>
      <c r="W532" s="149"/>
      <c r="X532" s="166"/>
      <c r="Y532" s="175" t="str">
        <f>IF(X532=Controles!$D$5,Controles!$E$5,IF(X532=Controles!$D$6,Controles!$E$6,IF(X532=Controles!$D$7,Controles!$E$7," ")))</f>
        <v xml:space="preserve"> </v>
      </c>
      <c r="Z532" s="166"/>
      <c r="AA532" s="65" t="str">
        <f>IF(Z532=Controles!$D$8,Controles!$E$8,IF(Z532=Controles!$D$9,Controles!$E$9," "))</f>
        <v xml:space="preserve"> </v>
      </c>
      <c r="AB532" s="65" t="str">
        <f t="shared" si="292"/>
        <v/>
      </c>
      <c r="AC532" s="166"/>
      <c r="AD532" s="166"/>
      <c r="AE532" s="166"/>
      <c r="AF532" s="97" t="str">
        <f>+IF(X532=Controles!$D$5,Controles!$N$5,IF(X532=Controles!$D$6,Controles!$N$6,IF(X532=Controles!$D$7,Controles!$N$7," ")))</f>
        <v xml:space="preserve"> </v>
      </c>
      <c r="AG532" s="138" t="str">
        <f>IFERROR(IF(AND(AF531=Controles!$N$5,AF532=Controles!$N$5),(AG531-(+AG531*AB532)),IF(AND(AF531=Controles!$N$7,AF532=Controles!$N$5),(AG530-(+AG530*AB532)),IF(AF532=Controles!$N$7,AG531,""))),"")</f>
        <v/>
      </c>
      <c r="AH532" s="138" t="str">
        <f>IFERROR(IF(AND(AF531=Controles!$N$7,AF532=Controles!$N$7),(AH531-(+AH531*AB532)),IF(AND(AF531=Controles!$N$5,AF532=Controles!$N$7),(AH530-(+AH530*AB532)),IF(AF532=Controles!$N$5,AH531,""))),"")</f>
        <v/>
      </c>
      <c r="AI532" s="178" t="str">
        <f t="shared" si="293"/>
        <v/>
      </c>
      <c r="AJ532" s="178" t="str">
        <f t="shared" si="294"/>
        <v/>
      </c>
      <c r="AK532" s="179" t="str">
        <f t="shared" si="295"/>
        <v xml:space="preserve"> </v>
      </c>
      <c r="AL532" s="180" t="str">
        <f>IFERROR(VLOOKUP(AK532,'Matriz Calificación'!$C$54:$F$78,2,FALSE),"")</f>
        <v/>
      </c>
      <c r="AM532" s="181" t="str">
        <f>IFERROR(VLOOKUP(AL532,'Matriz Calificación'!$D$54:$I$78,4,FALSE)," ")</f>
        <v xml:space="preserve"> </v>
      </c>
      <c r="AN532" s="290"/>
      <c r="AO532" s="290"/>
      <c r="AP532" s="292"/>
      <c r="AQ532" s="329"/>
      <c r="AR532" s="66"/>
      <c r="AS532" s="165"/>
      <c r="AT532" s="67"/>
      <c r="AU532" s="67"/>
      <c r="AV532" s="66"/>
      <c r="AW532" s="167"/>
      <c r="AX532" s="169"/>
      <c r="AY532" s="169"/>
      <c r="AZ532" s="259"/>
      <c r="BA532" s="250"/>
      <c r="BB532" s="169"/>
      <c r="BC532" s="250"/>
    </row>
    <row r="533" spans="2:55" s="170" customFormat="1" ht="21" hidden="1" customHeight="1" x14ac:dyDescent="0.25">
      <c r="B533" s="263"/>
      <c r="C533" s="266" t="str">
        <f>+IFERROR(VLOOKUP(B533,INF!$A$2:$B$90,2,FALSE)," ")</f>
        <v xml:space="preserve"> </v>
      </c>
      <c r="D533" s="258"/>
      <c r="E533" s="259"/>
      <c r="F533" s="260"/>
      <c r="G533" s="258"/>
      <c r="H533" s="250"/>
      <c r="I533" s="251"/>
      <c r="J533" s="254" t="str">
        <f t="shared" ref="J533" si="296">IF(G533&lt;&gt;"",CONCATENATE("Posibilidad de ",G533," por"," ",H533," debido a"," ",I533),"")</f>
        <v/>
      </c>
      <c r="K533" s="182"/>
      <c r="L533" s="261"/>
      <c r="M533" s="262"/>
      <c r="N533" s="261"/>
      <c r="O533" s="256"/>
      <c r="P533" s="292" t="str">
        <f>IF(O533="","",IF(O533&lt;=2,Probabilidad!$B$8,IF(O533&lt;=11.999,Probabilidad!$B$7,IF(O533&lt;=48,Probabilidad!$B$6,IF(O533&lt;=239.999,Probabilidad!$B$5,IF(O533&gt;=240,Probabilidad!$B$4,""))))))</f>
        <v/>
      </c>
      <c r="Q533" s="261"/>
      <c r="R533" s="330" t="str">
        <f>IFERROR(VLOOKUP(P533,Probabilidad!$B$4:$C$8,2,FALSE),"")</f>
        <v/>
      </c>
      <c r="S533" s="330" t="str">
        <f>IFERROR(VLOOKUP(Q533,Impacto!$B$4:$C$16,2,FALSE),"")</f>
        <v/>
      </c>
      <c r="T533" s="330" t="str">
        <f t="shared" ref="T533" si="297">IFERROR(VALUE((R533&amp;""&amp;S533))," ")</f>
        <v xml:space="preserve"> </v>
      </c>
      <c r="U533" s="328" t="str">
        <f>IFERROR(VLOOKUP(T533,'Matriz Calificación'!$C$54:$D$78,2,FALSE)," ")</f>
        <v xml:space="preserve"> </v>
      </c>
      <c r="V533" s="292" t="str">
        <f>IFERROR(VLOOKUP(T533,'Matriz Calificación'!$C$54:$F$78,3,FALSE)," ")</f>
        <v xml:space="preserve"> </v>
      </c>
      <c r="W533" s="149"/>
      <c r="X533" s="166"/>
      <c r="Y533" s="175" t="str">
        <f>IF(X533=Controles!$D$5,Controles!$E$5,IF(X533=Controles!$D$6,Controles!$E$6,IF(X533=Controles!$D$7,Controles!$E$7," ")))</f>
        <v xml:space="preserve"> </v>
      </c>
      <c r="Z533" s="166"/>
      <c r="AA533" s="65" t="str">
        <f>IF(Z533=Controles!$D$8,Controles!$E$8,IF(Z533=Controles!$D$9,Controles!$E$9," "))</f>
        <v xml:space="preserve"> </v>
      </c>
      <c r="AB533" s="65" t="str">
        <f t="shared" si="292"/>
        <v/>
      </c>
      <c r="AC533" s="166"/>
      <c r="AD533" s="166"/>
      <c r="AE533" s="166"/>
      <c r="AF533" s="97" t="str">
        <f>+IF(X533=Controles!$D$5,Controles!$N$5,IF(X533=Controles!$D$6,Controles!$N$6,IF(X533=Controles!$D$7,Controles!$N$7," ")))</f>
        <v xml:space="preserve"> </v>
      </c>
      <c r="AG533" s="138" t="str">
        <f>IFERROR(IF(AF533=Controles!$N$5,(($R$533-($R$533*AB533))),IF(AF533=Controles!$N$7,$R$533,""))," ")</f>
        <v/>
      </c>
      <c r="AH533" s="138" t="str">
        <f>IFERROR(IF(AF533=Controles!$N$7,(($S$533-($S$533*AB533))),IF(AF533=Controles!$N$5,$S$533,""))," ")</f>
        <v/>
      </c>
      <c r="AI533" s="178" t="str">
        <f>IFERROR(IF(AG533="","",IF(AG533&lt;=20,"20",IF(AG533&lt;=40,"40",IF(AG533&lt;=60,"60",IF(AG533&lt;=80,"80","100"))))),"")</f>
        <v/>
      </c>
      <c r="AJ533" s="178" t="str">
        <f>IFERROR(IF(AH533="","",IF(AH533&lt;=20,"20",IF(AH533&lt;=40,"40",IF(AH533&lt;=60,"60",IF(AH533&lt;=80,"80","100"))))),"")</f>
        <v/>
      </c>
      <c r="AK533" s="179" t="str">
        <f>IFERROR(VALUE((AI533&amp;""&amp;AJ533))," ")</f>
        <v xml:space="preserve"> </v>
      </c>
      <c r="AL533" s="180" t="str">
        <f>IFERROR(VLOOKUP(AK533,'Matriz Calificación'!$C$54:$F$78,2,FALSE),"")</f>
        <v/>
      </c>
      <c r="AM533" s="181" t="str">
        <f>IFERROR(VLOOKUP(AL533,'Matriz Calificación'!$D$54:$I$78,4,FALSE)," ")</f>
        <v xml:space="preserve"> </v>
      </c>
      <c r="AN533" s="288" t="e" cm="1" vm="1">
        <f t="array" aca="1" ref="AN533" ca="1">INDEX(AK533:AK541,COUNT(AK533:AK541))</f>
        <v>#VALUE!</v>
      </c>
      <c r="AO533" s="288" t="str">
        <f ca="1">IFERROR(VLOOKUP(AN533,'Matriz Calificación'!$C$54:$F$78,2,FALSE),"")</f>
        <v/>
      </c>
      <c r="AP533" s="292" t="str">
        <f ca="1">IFERROR(VLOOKUP(AO533,'Matriz Calificación'!$D$54:$I$78,4,FALSE)," ")</f>
        <v xml:space="preserve"> </v>
      </c>
      <c r="AQ533" s="329" t="str">
        <f ca="1">IFERROR(VLOOKUP(AO533,'Matriz Calificación'!$D$54:$I$78,5,FALSE)," ")</f>
        <v xml:space="preserve"> </v>
      </c>
      <c r="AR533" s="66"/>
      <c r="AS533" s="167"/>
      <c r="AT533" s="167"/>
      <c r="AU533" s="167"/>
      <c r="AV533" s="66"/>
      <c r="AW533" s="167"/>
      <c r="AX533" s="169"/>
      <c r="AY533" s="169"/>
      <c r="AZ533" s="259"/>
      <c r="BA533" s="250"/>
      <c r="BB533" s="169"/>
      <c r="BC533" s="250"/>
    </row>
    <row r="534" spans="2:55" s="170" customFormat="1" ht="21" hidden="1" customHeight="1" x14ac:dyDescent="0.25">
      <c r="B534" s="264"/>
      <c r="C534" s="267"/>
      <c r="D534" s="258"/>
      <c r="E534" s="259"/>
      <c r="F534" s="255"/>
      <c r="G534" s="258"/>
      <c r="H534" s="250"/>
      <c r="I534" s="252"/>
      <c r="J534" s="254"/>
      <c r="K534" s="182"/>
      <c r="L534" s="261"/>
      <c r="M534" s="262"/>
      <c r="N534" s="261"/>
      <c r="O534" s="256"/>
      <c r="P534" s="292"/>
      <c r="Q534" s="261"/>
      <c r="R534" s="330"/>
      <c r="S534" s="330"/>
      <c r="T534" s="330"/>
      <c r="U534" s="328"/>
      <c r="V534" s="292"/>
      <c r="W534" s="149"/>
      <c r="X534" s="166"/>
      <c r="Y534" s="175" t="str">
        <f>IF(X534=Controles!$D$5,Controles!$E$5,IF(X534=Controles!$D$6,Controles!$E$6,IF(X534=Controles!$D$7,Controles!$E$7," ")))</f>
        <v xml:space="preserve"> </v>
      </c>
      <c r="Z534" s="166"/>
      <c r="AA534" s="65" t="str">
        <f>IF(Z534=Controles!$D$8,Controles!$E$8,IF(Z534=Controles!$D$9,Controles!$E$9," "))</f>
        <v xml:space="preserve"> </v>
      </c>
      <c r="AB534" s="65" t="str">
        <f t="shared" si="292"/>
        <v/>
      </c>
      <c r="AC534" s="166"/>
      <c r="AD534" s="166"/>
      <c r="AE534" s="166"/>
      <c r="AF534" s="97" t="str">
        <f>+IF(X534=Controles!$D$5,Controles!$N$5,IF(X534=Controles!$D$6,Controles!$N$6,IF(X534=Controles!$D$7,Controles!$N$7," ")))</f>
        <v xml:space="preserve"> </v>
      </c>
      <c r="AG534" s="138" t="str">
        <f>IFERROR(IF(AND(AF533=Controles!$N$5,AF534=Controles!$N$5),(AG533-(+AG533*AB534)),IF(AF534=Controles!$N$5,(R533-(+R533*AB534)),IF(AF534=Controles!$N$7,AG533,""))),"")</f>
        <v/>
      </c>
      <c r="AH534" s="138" t="str">
        <f>IFERROR(IF(AND(AF533=Controles!$N$7,AF534=Controles!$N$7),(AH533-(+AH533*AB534)),IF(AF534=Controles!$N$7,($S$533-(+$S$533*AB534)),IF(AF534=Controles!$N$5,AH533,""))),"")</f>
        <v/>
      </c>
      <c r="AI534" s="178" t="str">
        <f t="shared" ref="AI534:AI541" si="298">IFERROR(IF(AG534="","",IF(AG534&lt;=20,"20",IF(AG534&lt;=40,"40",IF(AG534&lt;=60,"60",IF(AG534&lt;=80,"80","100"))))),"")</f>
        <v/>
      </c>
      <c r="AJ534" s="178" t="str">
        <f t="shared" ref="AJ534:AJ541" si="299">IFERROR(IF(AH534="","",IF(AH534&lt;=20,"20",IF(AH534&lt;=40,"40",IF(AH534&lt;=60,"60",IF(AH534&lt;=80,"80","100"))))),"")</f>
        <v/>
      </c>
      <c r="AK534" s="179" t="str">
        <f t="shared" ref="AK534:AK541" si="300">IFERROR(VALUE((AI534&amp;""&amp;AJ534))," ")</f>
        <v xml:space="preserve"> </v>
      </c>
      <c r="AL534" s="180" t="str">
        <f>IFERROR(VLOOKUP(AK534,'Matriz Calificación'!$C$54:$F$78,2,FALSE),"")</f>
        <v/>
      </c>
      <c r="AM534" s="181" t="str">
        <f>IFERROR(VLOOKUP(AL534,'Matriz Calificación'!$D$54:$I$78,4,FALSE)," ")</f>
        <v xml:space="preserve"> </v>
      </c>
      <c r="AN534" s="289"/>
      <c r="AO534" s="289"/>
      <c r="AP534" s="292"/>
      <c r="AQ534" s="329"/>
      <c r="AR534" s="66"/>
      <c r="AS534" s="167"/>
      <c r="AT534" s="167"/>
      <c r="AU534" s="167"/>
      <c r="AV534" s="66"/>
      <c r="AW534" s="167"/>
      <c r="AX534" s="169"/>
      <c r="AY534" s="169"/>
      <c r="AZ534" s="259"/>
      <c r="BA534" s="250"/>
      <c r="BB534" s="169"/>
      <c r="BC534" s="250"/>
    </row>
    <row r="535" spans="2:55" s="170" customFormat="1" ht="21" hidden="1" customHeight="1" x14ac:dyDescent="0.25">
      <c r="B535" s="264"/>
      <c r="C535" s="267"/>
      <c r="D535" s="258"/>
      <c r="E535" s="259"/>
      <c r="F535" s="255"/>
      <c r="G535" s="258"/>
      <c r="H535" s="250"/>
      <c r="I535" s="252"/>
      <c r="J535" s="254"/>
      <c r="K535" s="182"/>
      <c r="L535" s="261"/>
      <c r="M535" s="262"/>
      <c r="N535" s="261"/>
      <c r="O535" s="256"/>
      <c r="P535" s="292"/>
      <c r="Q535" s="261"/>
      <c r="R535" s="330"/>
      <c r="S535" s="330"/>
      <c r="T535" s="330"/>
      <c r="U535" s="328"/>
      <c r="V535" s="292"/>
      <c r="W535" s="149"/>
      <c r="X535" s="166"/>
      <c r="Y535" s="175" t="str">
        <f>IF(X535=Controles!$D$5,Controles!$E$5,IF(X535=Controles!$D$6,Controles!$E$6,IF(X535=Controles!$D$7,Controles!$E$7," ")))</f>
        <v xml:space="preserve"> </v>
      </c>
      <c r="Z535" s="166"/>
      <c r="AA535" s="65" t="str">
        <f>IF(Z535=Controles!$D$8,Controles!$E$8,IF(Z535=Controles!$D$9,Controles!$E$9," "))</f>
        <v xml:space="preserve"> </v>
      </c>
      <c r="AB535" s="65" t="str">
        <f t="shared" si="292"/>
        <v/>
      </c>
      <c r="AC535" s="166"/>
      <c r="AD535" s="166"/>
      <c r="AE535" s="166"/>
      <c r="AF535" s="97" t="str">
        <f>+IF(X535=Controles!$D$5,Controles!$N$5,IF(X535=Controles!$D$6,Controles!$N$6,IF(X535=Controles!$D$7,Controles!$N$7," ")))</f>
        <v xml:space="preserve"> </v>
      </c>
      <c r="AG535" s="138" t="str">
        <f>IFERROR(IF(AND(AF534=Controles!$N$5,AF535=Controles!$N$5),(AG534-(+AG534*AB535)),IF(AND(AF534=Controles!$N$7,AF535=Controles!$N$5),(AG533-(+AG533*AB535)),IF(AF535=Controles!$N$7,AG534,""))),"")</f>
        <v/>
      </c>
      <c r="AH535" s="138" t="str">
        <f>IFERROR(IF(AND(AF534=Controles!$N$7,AF535=Controles!$N$7),(AH534-(+AH534*AB535)),IF(AND(AF534=Controles!$N$5,AF535=Controles!$N$7),(AH533-(+AH533*AB535)),IF(AF535=Controles!$N$5,AH534,""))),"")</f>
        <v/>
      </c>
      <c r="AI535" s="178" t="str">
        <f t="shared" si="298"/>
        <v/>
      </c>
      <c r="AJ535" s="178" t="str">
        <f t="shared" si="299"/>
        <v/>
      </c>
      <c r="AK535" s="179" t="str">
        <f t="shared" si="300"/>
        <v xml:space="preserve"> </v>
      </c>
      <c r="AL535" s="180" t="str">
        <f>IFERROR(VLOOKUP(AK535,'Matriz Calificación'!$C$54:$F$78,2,FALSE),"")</f>
        <v/>
      </c>
      <c r="AM535" s="181" t="str">
        <f>IFERROR(VLOOKUP(AL535,'Matriz Calificación'!$D$54:$I$78,4,FALSE)," ")</f>
        <v xml:space="preserve"> </v>
      </c>
      <c r="AN535" s="289"/>
      <c r="AO535" s="289"/>
      <c r="AP535" s="292"/>
      <c r="AQ535" s="329"/>
      <c r="AR535" s="66"/>
      <c r="AS535" s="167"/>
      <c r="AT535" s="167"/>
      <c r="AU535" s="167"/>
      <c r="AV535" s="66"/>
      <c r="AW535" s="167"/>
      <c r="AX535" s="169"/>
      <c r="AY535" s="169"/>
      <c r="AZ535" s="259"/>
      <c r="BA535" s="250"/>
      <c r="BB535" s="169"/>
      <c r="BC535" s="250"/>
    </row>
    <row r="536" spans="2:55" s="170" customFormat="1" ht="21" hidden="1" customHeight="1" x14ac:dyDescent="0.25">
      <c r="B536" s="264"/>
      <c r="C536" s="267"/>
      <c r="D536" s="258"/>
      <c r="E536" s="259"/>
      <c r="F536" s="255"/>
      <c r="G536" s="258"/>
      <c r="H536" s="250"/>
      <c r="I536" s="252"/>
      <c r="J536" s="254"/>
      <c r="K536" s="182"/>
      <c r="L536" s="261"/>
      <c r="M536" s="262"/>
      <c r="N536" s="261"/>
      <c r="O536" s="256"/>
      <c r="P536" s="292"/>
      <c r="Q536" s="261"/>
      <c r="R536" s="330"/>
      <c r="S536" s="330"/>
      <c r="T536" s="330"/>
      <c r="U536" s="328"/>
      <c r="V536" s="292"/>
      <c r="W536" s="149"/>
      <c r="X536" s="166"/>
      <c r="Y536" s="175" t="str">
        <f>IF(X536=Controles!$D$5,Controles!$E$5,IF(X536=Controles!$D$6,Controles!$E$6,IF(X536=Controles!$D$7,Controles!$E$7," ")))</f>
        <v xml:space="preserve"> </v>
      </c>
      <c r="Z536" s="166"/>
      <c r="AA536" s="65" t="str">
        <f>IF(Z536=Controles!$D$8,Controles!$E$8,IF(Z536=Controles!$D$9,Controles!$E$9," "))</f>
        <v xml:space="preserve"> </v>
      </c>
      <c r="AB536" s="65" t="str">
        <f t="shared" si="292"/>
        <v/>
      </c>
      <c r="AC536" s="166"/>
      <c r="AD536" s="166"/>
      <c r="AE536" s="166"/>
      <c r="AF536" s="97" t="str">
        <f>+IF(X536=Controles!$D$5,Controles!$N$5,IF(X536=Controles!$D$6,Controles!$N$6,IF(X536=Controles!$D$7,Controles!$N$7," ")))</f>
        <v xml:space="preserve"> </v>
      </c>
      <c r="AG536" s="138" t="str">
        <f>IFERROR(IF(AND(AF535=Controles!$N$5,AF536=Controles!$N$5),(AG535-(+AG535*AB536)),IF(AND(AF535=Controles!$N$7,AF536=Controles!$N$5),(AG534-(+AG534*AB536)),IF(AF536=Controles!$N$7,AG535,""))),"")</f>
        <v/>
      </c>
      <c r="AH536" s="138" t="str">
        <f>IFERROR(IF(AND(AF535=Controles!$N$7,AF536=Controles!$N$7),(AH535-(+AH535*AB536)),IF(AND(AF535=Controles!$N$5,AF536=Controles!$N$7),(AH534-(+AH534*AB536)),IF(AF536=Controles!$N$5,AH535,""))),"")</f>
        <v/>
      </c>
      <c r="AI536" s="178" t="str">
        <f t="shared" si="298"/>
        <v/>
      </c>
      <c r="AJ536" s="178" t="str">
        <f t="shared" si="299"/>
        <v/>
      </c>
      <c r="AK536" s="179" t="str">
        <f t="shared" si="300"/>
        <v xml:space="preserve"> </v>
      </c>
      <c r="AL536" s="180" t="str">
        <f>IFERROR(VLOOKUP(AK536,'Matriz Calificación'!$C$54:$F$78,2,FALSE),"")</f>
        <v/>
      </c>
      <c r="AM536" s="181" t="str">
        <f>IFERROR(VLOOKUP(AL536,'Matriz Calificación'!$D$54:$I$78,4,FALSE)," ")</f>
        <v xml:space="preserve"> </v>
      </c>
      <c r="AN536" s="289"/>
      <c r="AO536" s="289"/>
      <c r="AP536" s="292"/>
      <c r="AQ536" s="329"/>
      <c r="AR536" s="66"/>
      <c r="AS536" s="167"/>
      <c r="AT536" s="167"/>
      <c r="AU536" s="167"/>
      <c r="AV536" s="66"/>
      <c r="AW536" s="167"/>
      <c r="AX536" s="169"/>
      <c r="AY536" s="169"/>
      <c r="AZ536" s="259"/>
      <c r="BA536" s="250"/>
      <c r="BB536" s="169"/>
      <c r="BC536" s="250"/>
    </row>
    <row r="537" spans="2:55" s="170" customFormat="1" ht="21" hidden="1" customHeight="1" x14ac:dyDescent="0.25">
      <c r="B537" s="264"/>
      <c r="C537" s="267"/>
      <c r="D537" s="258"/>
      <c r="E537" s="259"/>
      <c r="F537" s="255"/>
      <c r="G537" s="258"/>
      <c r="H537" s="250"/>
      <c r="I537" s="252"/>
      <c r="J537" s="254"/>
      <c r="K537" s="182"/>
      <c r="L537" s="261"/>
      <c r="M537" s="262"/>
      <c r="N537" s="261"/>
      <c r="O537" s="256"/>
      <c r="P537" s="292"/>
      <c r="Q537" s="261"/>
      <c r="R537" s="330"/>
      <c r="S537" s="330"/>
      <c r="T537" s="330"/>
      <c r="U537" s="328"/>
      <c r="V537" s="292"/>
      <c r="W537" s="149"/>
      <c r="X537" s="166"/>
      <c r="Y537" s="175" t="str">
        <f>IF(X537=Controles!$D$5,Controles!$E$5,IF(X537=Controles!$D$6,Controles!$E$6,IF(X537=Controles!$D$7,Controles!$E$7," ")))</f>
        <v xml:space="preserve"> </v>
      </c>
      <c r="Z537" s="166"/>
      <c r="AA537" s="65" t="str">
        <f>IF(Z537=Controles!$D$8,Controles!$E$8,IF(Z537=Controles!$D$9,Controles!$E$9," "))</f>
        <v xml:space="preserve"> </v>
      </c>
      <c r="AB537" s="65" t="str">
        <f t="shared" si="292"/>
        <v/>
      </c>
      <c r="AC537" s="166"/>
      <c r="AD537" s="166"/>
      <c r="AE537" s="166"/>
      <c r="AF537" s="97" t="str">
        <f>+IF(X537=Controles!$D$5,Controles!$N$5,IF(X537=Controles!$D$6,Controles!$N$6,IF(X537=Controles!$D$7,Controles!$N$7," ")))</f>
        <v xml:space="preserve"> </v>
      </c>
      <c r="AG537" s="138" t="str">
        <f>IFERROR(IF(AND(AF536=Controles!$N$5,AF537=Controles!$N$5),(AG536-(+AG536*AB537)),IF(AND(AF536=Controles!$N$7,AF537=Controles!$N$5),(AG535-(+AG535*AB537)),IF(AF537=Controles!$N$7,AG536,""))),"")</f>
        <v/>
      </c>
      <c r="AH537" s="138" t="str">
        <f>IFERROR(IF(AND(AF536=Controles!$N$7,AF537=Controles!$N$7),(AH536-(+AH536*AB537)),IF(AND(AF536=Controles!$N$5,AF537=Controles!$N$7),(AH535-(+AH535*AB537)),IF(AF537=Controles!$N$5,AH536,""))),"")</f>
        <v/>
      </c>
      <c r="AI537" s="178" t="str">
        <f t="shared" si="298"/>
        <v/>
      </c>
      <c r="AJ537" s="178" t="str">
        <f t="shared" si="299"/>
        <v/>
      </c>
      <c r="AK537" s="179" t="str">
        <f t="shared" si="300"/>
        <v xml:space="preserve"> </v>
      </c>
      <c r="AL537" s="180" t="str">
        <f>IFERROR(VLOOKUP(AK537,'Matriz Calificación'!$C$54:$F$78,2,FALSE),"")</f>
        <v/>
      </c>
      <c r="AM537" s="181" t="str">
        <f>IFERROR(VLOOKUP(AL537,'Matriz Calificación'!$D$54:$I$78,4,FALSE)," ")</f>
        <v xml:space="preserve"> </v>
      </c>
      <c r="AN537" s="289"/>
      <c r="AO537" s="289"/>
      <c r="AP537" s="292"/>
      <c r="AQ537" s="329"/>
      <c r="AR537" s="66"/>
      <c r="AS537" s="167"/>
      <c r="AT537" s="167"/>
      <c r="AU537" s="167"/>
      <c r="AV537" s="66"/>
      <c r="AW537" s="167"/>
      <c r="AX537" s="169"/>
      <c r="AY537" s="169"/>
      <c r="AZ537" s="259"/>
      <c r="BA537" s="250"/>
      <c r="BB537" s="169"/>
      <c r="BC537" s="250"/>
    </row>
    <row r="538" spans="2:55" s="170" customFormat="1" ht="21" hidden="1" customHeight="1" x14ac:dyDescent="0.25">
      <c r="B538" s="264"/>
      <c r="C538" s="267"/>
      <c r="D538" s="258"/>
      <c r="E538" s="259"/>
      <c r="F538" s="255"/>
      <c r="G538" s="258"/>
      <c r="H538" s="250"/>
      <c r="I538" s="252"/>
      <c r="J538" s="254"/>
      <c r="K538" s="182"/>
      <c r="L538" s="261"/>
      <c r="M538" s="262"/>
      <c r="N538" s="261"/>
      <c r="O538" s="256"/>
      <c r="P538" s="292"/>
      <c r="Q538" s="261"/>
      <c r="R538" s="330"/>
      <c r="S538" s="330"/>
      <c r="T538" s="330"/>
      <c r="U538" s="328"/>
      <c r="V538" s="292"/>
      <c r="W538" s="149"/>
      <c r="X538" s="166"/>
      <c r="Y538" s="175" t="str">
        <f>IF(X538=Controles!$D$5,Controles!$E$5,IF(X538=Controles!$D$6,Controles!$E$6,IF(X538=Controles!$D$7,Controles!$E$7," ")))</f>
        <v xml:space="preserve"> </v>
      </c>
      <c r="Z538" s="166"/>
      <c r="AA538" s="65" t="str">
        <f>IF(Z538=Controles!$D$8,Controles!$E$8,IF(Z538=Controles!$D$9,Controles!$E$9," "))</f>
        <v xml:space="preserve"> </v>
      </c>
      <c r="AB538" s="65" t="str">
        <f t="shared" si="292"/>
        <v/>
      </c>
      <c r="AC538" s="166"/>
      <c r="AD538" s="166"/>
      <c r="AE538" s="166"/>
      <c r="AF538" s="97" t="str">
        <f>+IF(X538=Controles!$D$5,Controles!$N$5,IF(X538=Controles!$D$6,Controles!$N$6,IF(X538=Controles!$D$7,Controles!$N$7," ")))</f>
        <v xml:space="preserve"> </v>
      </c>
      <c r="AG538" s="138" t="str">
        <f>IFERROR(IF(AND(AF537=Controles!$N$5,AF538=Controles!$N$5),(AG537-(+AG537*AB538)),IF(AND(AF537=Controles!$N$7,AF538=Controles!$N$5),(AG536-(+AG536*AB538)),IF(AF538=Controles!$N$7,AG537,""))),"")</f>
        <v/>
      </c>
      <c r="AH538" s="138" t="str">
        <f>IFERROR(IF(AND(AF537=Controles!$N$7,AF538=Controles!$N$7),(AH537-(+AH537*AB538)),IF(AND(AF537=Controles!$N$5,AF538=Controles!$N$7),(AH536-(+AH536*AB538)),IF(AF538=Controles!$N$5,AH537,""))),"")</f>
        <v/>
      </c>
      <c r="AI538" s="178" t="str">
        <f t="shared" si="298"/>
        <v/>
      </c>
      <c r="AJ538" s="178" t="str">
        <f t="shared" si="299"/>
        <v/>
      </c>
      <c r="AK538" s="179" t="str">
        <f t="shared" si="300"/>
        <v xml:space="preserve"> </v>
      </c>
      <c r="AL538" s="180" t="str">
        <f>IFERROR(VLOOKUP(AK538,'Matriz Calificación'!$C$54:$F$78,2,FALSE),"")</f>
        <v/>
      </c>
      <c r="AM538" s="181" t="str">
        <f>IFERROR(VLOOKUP(AL538,'Matriz Calificación'!$D$54:$I$78,4,FALSE)," ")</f>
        <v xml:space="preserve"> </v>
      </c>
      <c r="AN538" s="289"/>
      <c r="AO538" s="289"/>
      <c r="AP538" s="292"/>
      <c r="AQ538" s="329"/>
      <c r="AR538" s="66"/>
      <c r="AS538" s="167"/>
      <c r="AT538" s="167"/>
      <c r="AU538" s="167"/>
      <c r="AV538" s="66"/>
      <c r="AW538" s="167"/>
      <c r="AX538" s="169"/>
      <c r="AY538" s="169"/>
      <c r="AZ538" s="259"/>
      <c r="BA538" s="250"/>
      <c r="BB538" s="169"/>
      <c r="BC538" s="250"/>
    </row>
    <row r="539" spans="2:55" s="170" customFormat="1" ht="21" hidden="1" customHeight="1" x14ac:dyDescent="0.25">
      <c r="B539" s="264"/>
      <c r="C539" s="267"/>
      <c r="D539" s="258"/>
      <c r="E539" s="259"/>
      <c r="F539" s="255"/>
      <c r="G539" s="258"/>
      <c r="H539" s="250"/>
      <c r="I539" s="252"/>
      <c r="J539" s="254"/>
      <c r="K539" s="182"/>
      <c r="L539" s="261"/>
      <c r="M539" s="262"/>
      <c r="N539" s="261"/>
      <c r="O539" s="256"/>
      <c r="P539" s="292"/>
      <c r="Q539" s="261"/>
      <c r="R539" s="330"/>
      <c r="S539" s="330"/>
      <c r="T539" s="330"/>
      <c r="U539" s="328"/>
      <c r="V539" s="292"/>
      <c r="W539" s="149"/>
      <c r="X539" s="166"/>
      <c r="Y539" s="175" t="str">
        <f>IF(X539=Controles!$D$5,Controles!$E$5,IF(X539=Controles!$D$6,Controles!$E$6,IF(X539=Controles!$D$7,Controles!$E$7," ")))</f>
        <v xml:space="preserve"> </v>
      </c>
      <c r="Z539" s="166"/>
      <c r="AA539" s="65" t="str">
        <f>IF(Z539=Controles!$D$8,Controles!$E$8,IF(Z539=Controles!$D$9,Controles!$E$9," "))</f>
        <v xml:space="preserve"> </v>
      </c>
      <c r="AB539" s="65" t="str">
        <f t="shared" si="292"/>
        <v/>
      </c>
      <c r="AC539" s="166"/>
      <c r="AD539" s="166"/>
      <c r="AE539" s="166"/>
      <c r="AF539" s="97" t="str">
        <f>+IF(X539=Controles!$D$5,Controles!$N$5,IF(X539=Controles!$D$6,Controles!$N$6,IF(X539=Controles!$D$7,Controles!$N$7," ")))</f>
        <v xml:space="preserve"> </v>
      </c>
      <c r="AG539" s="138" t="str">
        <f>IFERROR(IF(AND(AF538=Controles!$N$5,AF539=Controles!$N$5),(AG538-(+AG538*AB539)),IF(AND(AF538=Controles!$N$7,AF539=Controles!$N$5),(AG537-(+AG537*AB539)),IF(AF539=Controles!$N$7,AG538,""))),"")</f>
        <v/>
      </c>
      <c r="AH539" s="138" t="str">
        <f>IFERROR(IF(AND(AF538=Controles!$N$7,AF539=Controles!$N$7),(AH538-(+AH538*AB539)),IF(AND(AF538=Controles!$N$5,AF539=Controles!$N$7),(AH537-(+AH537*AB539)),IF(AF539=Controles!$N$5,AH538,""))),"")</f>
        <v/>
      </c>
      <c r="AI539" s="178" t="str">
        <f t="shared" si="298"/>
        <v/>
      </c>
      <c r="AJ539" s="178" t="str">
        <f t="shared" si="299"/>
        <v/>
      </c>
      <c r="AK539" s="179" t="str">
        <f t="shared" si="300"/>
        <v xml:space="preserve"> </v>
      </c>
      <c r="AL539" s="180" t="str">
        <f>IFERROR(VLOOKUP(AK539,'Matriz Calificación'!$C$54:$F$78,2,FALSE),"")</f>
        <v/>
      </c>
      <c r="AM539" s="181" t="str">
        <f>IFERROR(VLOOKUP(AL539,'Matriz Calificación'!$D$54:$I$78,4,FALSE)," ")</f>
        <v xml:space="preserve"> </v>
      </c>
      <c r="AN539" s="289"/>
      <c r="AO539" s="289"/>
      <c r="AP539" s="292"/>
      <c r="AQ539" s="329"/>
      <c r="AR539" s="66"/>
      <c r="AS539" s="165"/>
      <c r="AT539" s="168"/>
      <c r="AU539" s="168"/>
      <c r="AV539" s="66"/>
      <c r="AW539" s="167"/>
      <c r="AX539" s="169"/>
      <c r="AY539" s="169"/>
      <c r="AZ539" s="259"/>
      <c r="BA539" s="250"/>
      <c r="BB539" s="169"/>
      <c r="BC539" s="250"/>
    </row>
    <row r="540" spans="2:55" s="170" customFormat="1" ht="21" hidden="1" customHeight="1" x14ac:dyDescent="0.25">
      <c r="B540" s="264"/>
      <c r="C540" s="267"/>
      <c r="D540" s="258"/>
      <c r="E540" s="259"/>
      <c r="F540" s="255"/>
      <c r="G540" s="258"/>
      <c r="H540" s="250"/>
      <c r="I540" s="252"/>
      <c r="J540" s="254"/>
      <c r="K540" s="182"/>
      <c r="L540" s="261"/>
      <c r="M540" s="262"/>
      <c r="N540" s="261"/>
      <c r="O540" s="256"/>
      <c r="P540" s="292"/>
      <c r="Q540" s="261"/>
      <c r="R540" s="330"/>
      <c r="S540" s="330"/>
      <c r="T540" s="330"/>
      <c r="U540" s="328"/>
      <c r="V540" s="292"/>
      <c r="W540" s="149"/>
      <c r="X540" s="166"/>
      <c r="Y540" s="175" t="str">
        <f>IF(X540=Controles!$D$5,Controles!$E$5,IF(X540=Controles!$D$6,Controles!$E$6,IF(X540=Controles!$D$7,Controles!$E$7," ")))</f>
        <v xml:space="preserve"> </v>
      </c>
      <c r="Z540" s="166"/>
      <c r="AA540" s="65" t="str">
        <f>IF(Z540=Controles!$D$8,Controles!$E$8,IF(Z540=Controles!$D$9,Controles!$E$9," "))</f>
        <v xml:space="preserve"> </v>
      </c>
      <c r="AB540" s="65" t="str">
        <f t="shared" si="292"/>
        <v/>
      </c>
      <c r="AC540" s="166"/>
      <c r="AD540" s="166"/>
      <c r="AE540" s="166"/>
      <c r="AF540" s="97" t="str">
        <f>+IF(X540=Controles!$D$5,Controles!$N$5,IF(X540=Controles!$D$6,Controles!$N$6,IF(X540=Controles!$D$7,Controles!$N$7," ")))</f>
        <v xml:space="preserve"> </v>
      </c>
      <c r="AG540" s="138" t="str">
        <f>IFERROR(IF(AND(AF539=Controles!$N$5,AF540=Controles!$N$5),(AG539-(+AG539*AB540)),IF(AND(AF539=Controles!$N$7,AF540=Controles!$N$5),(AG538-(+AG538*AB540)),IF(AF540=Controles!$N$7,AG539,""))),"")</f>
        <v/>
      </c>
      <c r="AH540" s="138" t="str">
        <f>IFERROR(IF(AND(AF539=Controles!$N$7,AF540=Controles!$N$7),(AH539-(+AH539*AB540)),IF(AND(AF539=Controles!$N$5,AF540=Controles!$N$7),(AH538-(+AH538*AB540)),IF(AF540=Controles!$N$5,AH539,""))),"")</f>
        <v/>
      </c>
      <c r="AI540" s="178" t="str">
        <f t="shared" si="298"/>
        <v/>
      </c>
      <c r="AJ540" s="178" t="str">
        <f t="shared" si="299"/>
        <v/>
      </c>
      <c r="AK540" s="179" t="str">
        <f t="shared" si="300"/>
        <v xml:space="preserve"> </v>
      </c>
      <c r="AL540" s="180" t="str">
        <f>IFERROR(VLOOKUP(AK540,'Matriz Calificación'!$C$54:$F$78,2,FALSE),"")</f>
        <v/>
      </c>
      <c r="AM540" s="181" t="str">
        <f>IFERROR(VLOOKUP(AL540,'Matriz Calificación'!$D$54:$I$78,4,FALSE)," ")</f>
        <v xml:space="preserve"> </v>
      </c>
      <c r="AN540" s="289"/>
      <c r="AO540" s="289"/>
      <c r="AP540" s="292"/>
      <c r="AQ540" s="329"/>
      <c r="AR540" s="66"/>
      <c r="AS540" s="165"/>
      <c r="AT540" s="168"/>
      <c r="AU540" s="168"/>
      <c r="AV540" s="66"/>
      <c r="AW540" s="167"/>
      <c r="AX540" s="169"/>
      <c r="AY540" s="169"/>
      <c r="AZ540" s="259"/>
      <c r="BA540" s="250"/>
      <c r="BB540" s="169"/>
      <c r="BC540" s="250"/>
    </row>
    <row r="541" spans="2:55" s="170" customFormat="1" ht="21" hidden="1" customHeight="1" x14ac:dyDescent="0.25">
      <c r="B541" s="265"/>
      <c r="C541" s="268"/>
      <c r="D541" s="258"/>
      <c r="E541" s="259"/>
      <c r="F541" s="255"/>
      <c r="G541" s="258"/>
      <c r="H541" s="250"/>
      <c r="I541" s="253"/>
      <c r="J541" s="254"/>
      <c r="K541" s="182"/>
      <c r="L541" s="261"/>
      <c r="M541" s="262"/>
      <c r="N541" s="261"/>
      <c r="O541" s="257"/>
      <c r="P541" s="292"/>
      <c r="Q541" s="261"/>
      <c r="R541" s="330"/>
      <c r="S541" s="330"/>
      <c r="T541" s="330"/>
      <c r="U541" s="328"/>
      <c r="V541" s="292"/>
      <c r="W541" s="149"/>
      <c r="X541" s="166"/>
      <c r="Y541" s="175" t="str">
        <f>IF(X541=Controles!$D$5,Controles!$E$5,IF(X541=Controles!$D$6,Controles!$E$6,IF(X541=Controles!$D$7,Controles!$E$7," ")))</f>
        <v xml:space="preserve"> </v>
      </c>
      <c r="Z541" s="166"/>
      <c r="AA541" s="65" t="str">
        <f>IF(Z541=Controles!$D$8,Controles!$E$8,IF(Z541=Controles!$D$9,Controles!$E$9," "))</f>
        <v xml:space="preserve"> </v>
      </c>
      <c r="AB541" s="65" t="str">
        <f t="shared" si="292"/>
        <v/>
      </c>
      <c r="AC541" s="166"/>
      <c r="AD541" s="166"/>
      <c r="AE541" s="166"/>
      <c r="AF541" s="97" t="str">
        <f>+IF(X541=Controles!$D$5,Controles!$N$5,IF(X541=Controles!$D$6,Controles!$N$6,IF(X541=Controles!$D$7,Controles!$N$7," ")))</f>
        <v xml:space="preserve"> </v>
      </c>
      <c r="AG541" s="138" t="str">
        <f>IFERROR(IF(AND(AF540=Controles!$N$5,AF541=Controles!$N$5),(AG540-(+AG540*AB541)),IF(AND(AF540=Controles!$N$7,AF541=Controles!$N$5),(AG539-(+AG539*AB541)),IF(AF541=Controles!$N$7,AG540,""))),"")</f>
        <v/>
      </c>
      <c r="AH541" s="138" t="str">
        <f>IFERROR(IF(AND(AF540=Controles!$N$7,AF541=Controles!$N$7),(AH540-(+AH540*AB541)),IF(AND(AF540=Controles!$N$5,AF541=Controles!$N$7),(AH539-(+AH539*AB541)),IF(AF541=Controles!$N$5,AH540,""))),"")</f>
        <v/>
      </c>
      <c r="AI541" s="178" t="str">
        <f t="shared" si="298"/>
        <v/>
      </c>
      <c r="AJ541" s="178" t="str">
        <f t="shared" si="299"/>
        <v/>
      </c>
      <c r="AK541" s="179" t="str">
        <f t="shared" si="300"/>
        <v xml:space="preserve"> </v>
      </c>
      <c r="AL541" s="180" t="str">
        <f>IFERROR(VLOOKUP(AK541,'Matriz Calificación'!$C$54:$F$78,2,FALSE),"")</f>
        <v/>
      </c>
      <c r="AM541" s="181" t="str">
        <f>IFERROR(VLOOKUP(AL541,'Matriz Calificación'!$D$54:$I$78,4,FALSE)," ")</f>
        <v xml:space="preserve"> </v>
      </c>
      <c r="AN541" s="290"/>
      <c r="AO541" s="290"/>
      <c r="AP541" s="292"/>
      <c r="AQ541" s="329"/>
      <c r="AR541" s="66"/>
      <c r="AS541" s="165"/>
      <c r="AT541" s="67"/>
      <c r="AU541" s="67"/>
      <c r="AV541" s="66"/>
      <c r="AW541" s="167"/>
      <c r="AX541" s="169"/>
      <c r="AY541" s="169"/>
      <c r="AZ541" s="259"/>
      <c r="BA541" s="250"/>
      <c r="BB541" s="169"/>
      <c r="BC541" s="250"/>
    </row>
    <row r="542" spans="2:55" s="170" customFormat="1" ht="21" hidden="1" customHeight="1" x14ac:dyDescent="0.25">
      <c r="B542" s="263"/>
      <c r="C542" s="266" t="str">
        <f>+IFERROR(VLOOKUP(B542,INF!$A$2:$B$90,2,FALSE)," ")</f>
        <v xml:space="preserve"> </v>
      </c>
      <c r="D542" s="258"/>
      <c r="E542" s="259"/>
      <c r="F542" s="260"/>
      <c r="G542" s="258"/>
      <c r="H542" s="250"/>
      <c r="I542" s="251"/>
      <c r="J542" s="254" t="str">
        <f t="shared" ref="J542" si="301">IF(G542&lt;&gt;"",CONCATENATE("Posibilidad de ",G542," por"," ",H542," debido a"," ",I542),"")</f>
        <v/>
      </c>
      <c r="K542" s="182"/>
      <c r="L542" s="261"/>
      <c r="M542" s="262"/>
      <c r="N542" s="261"/>
      <c r="O542" s="256"/>
      <c r="P542" s="292" t="str">
        <f>IF(O542="","",IF(O542&lt;=2,Probabilidad!$B$8,IF(O542&lt;=11.999,Probabilidad!$B$7,IF(O542&lt;=48,Probabilidad!$B$6,IF(O542&lt;=239.999,Probabilidad!$B$5,IF(O542&gt;=240,Probabilidad!$B$4,""))))))</f>
        <v/>
      </c>
      <c r="Q542" s="261"/>
      <c r="R542" s="330" t="str">
        <f>IFERROR(VLOOKUP(P542,Probabilidad!$B$4:$C$8,2,FALSE),"")</f>
        <v/>
      </c>
      <c r="S542" s="330" t="str">
        <f>IFERROR(VLOOKUP(Q542,Impacto!$B$4:$C$16,2,FALSE),"")</f>
        <v/>
      </c>
      <c r="T542" s="330" t="str">
        <f t="shared" ref="T542" si="302">IFERROR(VALUE((R542&amp;""&amp;S542))," ")</f>
        <v xml:space="preserve"> </v>
      </c>
      <c r="U542" s="328" t="str">
        <f>IFERROR(VLOOKUP(T542,'Matriz Calificación'!$C$54:$D$78,2,FALSE)," ")</f>
        <v xml:space="preserve"> </v>
      </c>
      <c r="V542" s="292" t="str">
        <f>IFERROR(VLOOKUP(T542,'Matriz Calificación'!$C$54:$F$78,3,FALSE)," ")</f>
        <v xml:space="preserve"> </v>
      </c>
      <c r="W542" s="149"/>
      <c r="X542" s="166"/>
      <c r="Y542" s="175" t="str">
        <f>IF(X542=Controles!$D$5,Controles!$E$5,IF(X542=Controles!$D$6,Controles!$E$6,IF(X542=Controles!$D$7,Controles!$E$7," ")))</f>
        <v xml:space="preserve"> </v>
      </c>
      <c r="Z542" s="166"/>
      <c r="AA542" s="65" t="str">
        <f>IF(Z542=Controles!$D$8,Controles!$E$8,IF(Z542=Controles!$D$9,Controles!$E$9," "))</f>
        <v xml:space="preserve"> </v>
      </c>
      <c r="AB542" s="65" t="str">
        <f t="shared" si="292"/>
        <v/>
      </c>
      <c r="AC542" s="166"/>
      <c r="AD542" s="166"/>
      <c r="AE542" s="166"/>
      <c r="AF542" s="97" t="str">
        <f>+IF(X542=Controles!$D$5,Controles!$N$5,IF(X542=Controles!$D$6,Controles!$N$6,IF(X542=Controles!$D$7,Controles!$N$7," ")))</f>
        <v xml:space="preserve"> </v>
      </c>
      <c r="AG542" s="138" t="str">
        <f>IFERROR(IF(AF542=Controles!$N$5,(($R$542-($R$542*AB542))),IF(AF542=Controles!$N$7,$R$542,""))," ")</f>
        <v/>
      </c>
      <c r="AH542" s="138" t="str">
        <f>IFERROR(IF(AF542=Controles!$N$7,(($S$542-($S$542*AB542))),IF(AF542=Controles!$N$5,$S$542,""))," ")</f>
        <v/>
      </c>
      <c r="AI542" s="178" t="str">
        <f>IFERROR(IF(AG542="","",IF(AG542&lt;=20,"20",IF(AG542&lt;=40,"40",IF(AG542&lt;=60,"60",IF(AG542&lt;=80,"80","100"))))),"")</f>
        <v/>
      </c>
      <c r="AJ542" s="178" t="str">
        <f>IFERROR(IF(AH542="","",IF(AH542&lt;=20,"20",IF(AH542&lt;=40,"40",IF(AH542&lt;=60,"60",IF(AH542&lt;=80,"80","100"))))),"")</f>
        <v/>
      </c>
      <c r="AK542" s="179" t="str">
        <f>IFERROR(VALUE((AI542&amp;""&amp;AJ542))," ")</f>
        <v xml:space="preserve"> </v>
      </c>
      <c r="AL542" s="180" t="str">
        <f>IFERROR(VLOOKUP(AK542,'Matriz Calificación'!$C$54:$F$78,2,FALSE),"")</f>
        <v/>
      </c>
      <c r="AM542" s="181" t="str">
        <f>IFERROR(VLOOKUP(AL542,'Matriz Calificación'!$D$54:$I$78,4,FALSE)," ")</f>
        <v xml:space="preserve"> </v>
      </c>
      <c r="AN542" s="288" t="e" cm="1" vm="1">
        <f t="array" aca="1" ref="AN542" ca="1">INDEX(AK542:AK550,COUNT(AK542:AK550))</f>
        <v>#VALUE!</v>
      </c>
      <c r="AO542" s="288" t="str">
        <f ca="1">IFERROR(VLOOKUP(AN542,'Matriz Calificación'!$C$54:$F$78,2,FALSE),"")</f>
        <v/>
      </c>
      <c r="AP542" s="292" t="str">
        <f ca="1">IFERROR(VLOOKUP(AO542,'Matriz Calificación'!$D$54:$I$78,4,FALSE)," ")</f>
        <v xml:space="preserve"> </v>
      </c>
      <c r="AQ542" s="329" t="str">
        <f ca="1">IFERROR(VLOOKUP(AO542,'Matriz Calificación'!$D$54:$I$78,5,FALSE)," ")</f>
        <v xml:space="preserve"> </v>
      </c>
      <c r="AR542" s="66"/>
      <c r="AS542" s="167"/>
      <c r="AT542" s="167"/>
      <c r="AU542" s="167"/>
      <c r="AV542" s="66"/>
      <c r="AW542" s="167"/>
      <c r="AX542" s="169"/>
      <c r="AY542" s="169"/>
      <c r="AZ542" s="259"/>
      <c r="BA542" s="250"/>
      <c r="BB542" s="169"/>
      <c r="BC542" s="250"/>
    </row>
    <row r="543" spans="2:55" s="170" customFormat="1" ht="21" hidden="1" customHeight="1" x14ac:dyDescent="0.25">
      <c r="B543" s="264"/>
      <c r="C543" s="267"/>
      <c r="D543" s="258"/>
      <c r="E543" s="259"/>
      <c r="F543" s="255"/>
      <c r="G543" s="258"/>
      <c r="H543" s="250"/>
      <c r="I543" s="252"/>
      <c r="J543" s="254"/>
      <c r="K543" s="182"/>
      <c r="L543" s="261"/>
      <c r="M543" s="262"/>
      <c r="N543" s="261"/>
      <c r="O543" s="256"/>
      <c r="P543" s="292"/>
      <c r="Q543" s="261"/>
      <c r="R543" s="330"/>
      <c r="S543" s="330"/>
      <c r="T543" s="330"/>
      <c r="U543" s="328"/>
      <c r="V543" s="292"/>
      <c r="W543" s="149"/>
      <c r="X543" s="166"/>
      <c r="Y543" s="175" t="str">
        <f>IF(X543=Controles!$D$5,Controles!$E$5,IF(X543=Controles!$D$6,Controles!$E$6,IF(X543=Controles!$D$7,Controles!$E$7," ")))</f>
        <v xml:space="preserve"> </v>
      </c>
      <c r="Z543" s="166"/>
      <c r="AA543" s="65" t="str">
        <f>IF(Z543=Controles!$D$8,Controles!$E$8,IF(Z543=Controles!$D$9,Controles!$E$9," "))</f>
        <v xml:space="preserve"> </v>
      </c>
      <c r="AB543" s="65" t="str">
        <f t="shared" si="292"/>
        <v/>
      </c>
      <c r="AC543" s="166"/>
      <c r="AD543" s="166"/>
      <c r="AE543" s="166"/>
      <c r="AF543" s="97" t="str">
        <f>+IF(X543=Controles!$D$5,Controles!$N$5,IF(X543=Controles!$D$6,Controles!$N$6,IF(X543=Controles!$D$7,Controles!$N$7," ")))</f>
        <v xml:space="preserve"> </v>
      </c>
      <c r="AG543" s="138" t="str">
        <f>IFERROR(IF(AND(AF542=Controles!$N$5,AF543=Controles!$N$5),(AG542-(+AG542*AB543)),IF(AF543=Controles!$N$5,(R542-(+R542*AB543)),IF(AF543=Controles!$N$7,AG542,""))),"")</f>
        <v/>
      </c>
      <c r="AH543" s="138" t="str">
        <f>IFERROR(IF(AND(AF542=Controles!$N$7,AF543=Controles!$N$7),(AH542-(+AH542*AB543)),IF(AF543=Controles!$N$7,($S$542-(+$S$542*AB543)),IF(AF543=Controles!$N$5,AH542,""))),"")</f>
        <v/>
      </c>
      <c r="AI543" s="178" t="str">
        <f t="shared" ref="AI543:AI550" si="303">IFERROR(IF(AG543="","",IF(AG543&lt;=20,"20",IF(AG543&lt;=40,"40",IF(AG543&lt;=60,"60",IF(AG543&lt;=80,"80","100"))))),"")</f>
        <v/>
      </c>
      <c r="AJ543" s="178" t="str">
        <f t="shared" ref="AJ543:AJ550" si="304">IFERROR(IF(AH543="","",IF(AH543&lt;=20,"20",IF(AH543&lt;=40,"40",IF(AH543&lt;=60,"60",IF(AH543&lt;=80,"80","100"))))),"")</f>
        <v/>
      </c>
      <c r="AK543" s="179" t="str">
        <f t="shared" ref="AK543:AK550" si="305">IFERROR(VALUE((AI543&amp;""&amp;AJ543))," ")</f>
        <v xml:space="preserve"> </v>
      </c>
      <c r="AL543" s="180" t="str">
        <f>IFERROR(VLOOKUP(AK543,'Matriz Calificación'!$C$54:$F$78,2,FALSE),"")</f>
        <v/>
      </c>
      <c r="AM543" s="181" t="str">
        <f>IFERROR(VLOOKUP(AL543,'Matriz Calificación'!$D$54:$I$78,4,FALSE)," ")</f>
        <v xml:space="preserve"> </v>
      </c>
      <c r="AN543" s="289"/>
      <c r="AO543" s="289"/>
      <c r="AP543" s="292"/>
      <c r="AQ543" s="329"/>
      <c r="AR543" s="66"/>
      <c r="AS543" s="167"/>
      <c r="AT543" s="167"/>
      <c r="AU543" s="167"/>
      <c r="AV543" s="66"/>
      <c r="AW543" s="167"/>
      <c r="AX543" s="169"/>
      <c r="AY543" s="169"/>
      <c r="AZ543" s="259"/>
      <c r="BA543" s="250"/>
      <c r="BB543" s="169"/>
      <c r="BC543" s="250"/>
    </row>
    <row r="544" spans="2:55" s="170" customFormat="1" ht="21" hidden="1" customHeight="1" x14ac:dyDescent="0.25">
      <c r="B544" s="264"/>
      <c r="C544" s="267"/>
      <c r="D544" s="258"/>
      <c r="E544" s="259"/>
      <c r="F544" s="255"/>
      <c r="G544" s="258"/>
      <c r="H544" s="250"/>
      <c r="I544" s="252"/>
      <c r="J544" s="254"/>
      <c r="K544" s="182"/>
      <c r="L544" s="261"/>
      <c r="M544" s="262"/>
      <c r="N544" s="261"/>
      <c r="O544" s="256"/>
      <c r="P544" s="292"/>
      <c r="Q544" s="261"/>
      <c r="R544" s="330"/>
      <c r="S544" s="330"/>
      <c r="T544" s="330"/>
      <c r="U544" s="328"/>
      <c r="V544" s="292"/>
      <c r="W544" s="149"/>
      <c r="X544" s="166"/>
      <c r="Y544" s="175" t="str">
        <f>IF(X544=Controles!$D$5,Controles!$E$5,IF(X544=Controles!$D$6,Controles!$E$6,IF(X544=Controles!$D$7,Controles!$E$7," ")))</f>
        <v xml:space="preserve"> </v>
      </c>
      <c r="Z544" s="166"/>
      <c r="AA544" s="65" t="str">
        <f>IF(Z544=Controles!$D$8,Controles!$E$8,IF(Z544=Controles!$D$9,Controles!$E$9," "))</f>
        <v xml:space="preserve"> </v>
      </c>
      <c r="AB544" s="65" t="str">
        <f t="shared" si="292"/>
        <v/>
      </c>
      <c r="AC544" s="166"/>
      <c r="AD544" s="166"/>
      <c r="AE544" s="166"/>
      <c r="AF544" s="97" t="str">
        <f>+IF(X544=Controles!$D$5,Controles!$N$5,IF(X544=Controles!$D$6,Controles!$N$6,IF(X544=Controles!$D$7,Controles!$N$7," ")))</f>
        <v xml:space="preserve"> </v>
      </c>
      <c r="AG544" s="138" t="str">
        <f>IFERROR(IF(AND(AF543=Controles!$N$5,AF544=Controles!$N$5),(AG543-(+AG543*AB544)),IF(AND(AF543=Controles!$N$7,AF544=Controles!$N$5),(AG542-(+AG542*AB544)),IF(AF544=Controles!$N$7,AG543,""))),"")</f>
        <v/>
      </c>
      <c r="AH544" s="138" t="str">
        <f>IFERROR(IF(AND(AF543=Controles!$N$7,AF544=Controles!$N$7),(AH543-(+AH543*AB544)),IF(AND(AF543=Controles!$N$5,AF544=Controles!$N$7),(AH542-(+AH542*AB544)),IF(AF544=Controles!$N$5,AH543,""))),"")</f>
        <v/>
      </c>
      <c r="AI544" s="178" t="str">
        <f t="shared" si="303"/>
        <v/>
      </c>
      <c r="AJ544" s="178" t="str">
        <f t="shared" si="304"/>
        <v/>
      </c>
      <c r="AK544" s="179" t="str">
        <f t="shared" si="305"/>
        <v xml:space="preserve"> </v>
      </c>
      <c r="AL544" s="180" t="str">
        <f>IFERROR(VLOOKUP(AK544,'Matriz Calificación'!$C$54:$F$78,2,FALSE),"")</f>
        <v/>
      </c>
      <c r="AM544" s="181" t="str">
        <f>IFERROR(VLOOKUP(AL544,'Matriz Calificación'!$D$54:$I$78,4,FALSE)," ")</f>
        <v xml:space="preserve"> </v>
      </c>
      <c r="AN544" s="289"/>
      <c r="AO544" s="289"/>
      <c r="AP544" s="292"/>
      <c r="AQ544" s="329"/>
      <c r="AR544" s="66"/>
      <c r="AS544" s="167"/>
      <c r="AT544" s="167"/>
      <c r="AU544" s="167"/>
      <c r="AV544" s="66"/>
      <c r="AW544" s="167"/>
      <c r="AX544" s="169"/>
      <c r="AY544" s="169"/>
      <c r="AZ544" s="259"/>
      <c r="BA544" s="250"/>
      <c r="BB544" s="169"/>
      <c r="BC544" s="250"/>
    </row>
    <row r="545" spans="2:55" s="170" customFormat="1" ht="21" hidden="1" customHeight="1" x14ac:dyDescent="0.25">
      <c r="B545" s="264"/>
      <c r="C545" s="267"/>
      <c r="D545" s="258"/>
      <c r="E545" s="259"/>
      <c r="F545" s="255"/>
      <c r="G545" s="258"/>
      <c r="H545" s="250"/>
      <c r="I545" s="252"/>
      <c r="J545" s="254"/>
      <c r="K545" s="182"/>
      <c r="L545" s="261"/>
      <c r="M545" s="262"/>
      <c r="N545" s="261"/>
      <c r="O545" s="256"/>
      <c r="P545" s="292"/>
      <c r="Q545" s="261"/>
      <c r="R545" s="330"/>
      <c r="S545" s="330"/>
      <c r="T545" s="330"/>
      <c r="U545" s="328"/>
      <c r="V545" s="292"/>
      <c r="W545" s="149"/>
      <c r="X545" s="166"/>
      <c r="Y545" s="175" t="str">
        <f>IF(X545=Controles!$D$5,Controles!$E$5,IF(X545=Controles!$D$6,Controles!$E$6,IF(X545=Controles!$D$7,Controles!$E$7," ")))</f>
        <v xml:space="preserve"> </v>
      </c>
      <c r="Z545" s="166"/>
      <c r="AA545" s="65" t="str">
        <f>IF(Z545=Controles!$D$8,Controles!$E$8,IF(Z545=Controles!$D$9,Controles!$E$9," "))</f>
        <v xml:space="preserve"> </v>
      </c>
      <c r="AB545" s="65" t="str">
        <f t="shared" si="292"/>
        <v/>
      </c>
      <c r="AC545" s="166"/>
      <c r="AD545" s="166"/>
      <c r="AE545" s="166"/>
      <c r="AF545" s="97" t="str">
        <f>+IF(X545=Controles!$D$5,Controles!$N$5,IF(X545=Controles!$D$6,Controles!$N$6,IF(X545=Controles!$D$7,Controles!$N$7," ")))</f>
        <v xml:space="preserve"> </v>
      </c>
      <c r="AG545" s="138" t="str">
        <f>IFERROR(IF(AND(AF544=Controles!$N$5,AF545=Controles!$N$5),(AG544-(+AG544*AB545)),IF(AND(AF544=Controles!$N$7,AF545=Controles!$N$5),(AG543-(+AG543*AB545)),IF(AF545=Controles!$N$7,AG544,""))),"")</f>
        <v/>
      </c>
      <c r="AH545" s="138" t="str">
        <f>IFERROR(IF(AND(AF544=Controles!$N$7,AF545=Controles!$N$7),(AH544-(+AH544*AB545)),IF(AND(AF544=Controles!$N$5,AF545=Controles!$N$7),(AH543-(+AH543*AB545)),IF(AF545=Controles!$N$5,AH544,""))),"")</f>
        <v/>
      </c>
      <c r="AI545" s="178" t="str">
        <f t="shared" si="303"/>
        <v/>
      </c>
      <c r="AJ545" s="178" t="str">
        <f t="shared" si="304"/>
        <v/>
      </c>
      <c r="AK545" s="179" t="str">
        <f t="shared" si="305"/>
        <v xml:space="preserve"> </v>
      </c>
      <c r="AL545" s="180" t="str">
        <f>IFERROR(VLOOKUP(AK545,'Matriz Calificación'!$C$54:$F$78,2,FALSE),"")</f>
        <v/>
      </c>
      <c r="AM545" s="181" t="str">
        <f>IFERROR(VLOOKUP(AL545,'Matriz Calificación'!$D$54:$I$78,4,FALSE)," ")</f>
        <v xml:space="preserve"> </v>
      </c>
      <c r="AN545" s="289"/>
      <c r="AO545" s="289"/>
      <c r="AP545" s="292"/>
      <c r="AQ545" s="329"/>
      <c r="AR545" s="66"/>
      <c r="AS545" s="167"/>
      <c r="AT545" s="167"/>
      <c r="AU545" s="167"/>
      <c r="AV545" s="66"/>
      <c r="AW545" s="167"/>
      <c r="AX545" s="169"/>
      <c r="AY545" s="169"/>
      <c r="AZ545" s="259"/>
      <c r="BA545" s="250"/>
      <c r="BB545" s="169"/>
      <c r="BC545" s="250"/>
    </row>
    <row r="546" spans="2:55" s="170" customFormat="1" ht="21" hidden="1" customHeight="1" x14ac:dyDescent="0.25">
      <c r="B546" s="264"/>
      <c r="C546" s="267"/>
      <c r="D546" s="258"/>
      <c r="E546" s="259"/>
      <c r="F546" s="255"/>
      <c r="G546" s="258"/>
      <c r="H546" s="250"/>
      <c r="I546" s="252"/>
      <c r="J546" s="254"/>
      <c r="K546" s="182"/>
      <c r="L546" s="261"/>
      <c r="M546" s="262"/>
      <c r="N546" s="261"/>
      <c r="O546" s="256"/>
      <c r="P546" s="292"/>
      <c r="Q546" s="261"/>
      <c r="R546" s="330"/>
      <c r="S546" s="330"/>
      <c r="T546" s="330"/>
      <c r="U546" s="328"/>
      <c r="V546" s="292"/>
      <c r="W546" s="149"/>
      <c r="X546" s="166"/>
      <c r="Y546" s="175" t="str">
        <f>IF(X546=Controles!$D$5,Controles!$E$5,IF(X546=Controles!$D$6,Controles!$E$6,IF(X546=Controles!$D$7,Controles!$E$7," ")))</f>
        <v xml:space="preserve"> </v>
      </c>
      <c r="Z546" s="166"/>
      <c r="AA546" s="65" t="str">
        <f>IF(Z546=Controles!$D$8,Controles!$E$8,IF(Z546=Controles!$D$9,Controles!$E$9," "))</f>
        <v xml:space="preserve"> </v>
      </c>
      <c r="AB546" s="65" t="str">
        <f t="shared" si="292"/>
        <v/>
      </c>
      <c r="AC546" s="166"/>
      <c r="AD546" s="166"/>
      <c r="AE546" s="166"/>
      <c r="AF546" s="97" t="str">
        <f>+IF(X546=Controles!$D$5,Controles!$N$5,IF(X546=Controles!$D$6,Controles!$N$6,IF(X546=Controles!$D$7,Controles!$N$7," ")))</f>
        <v xml:space="preserve"> </v>
      </c>
      <c r="AG546" s="138" t="str">
        <f>IFERROR(IF(AND(AF545=Controles!$N$5,AF546=Controles!$N$5),(AG545-(+AG545*AB546)),IF(AND(AF545=Controles!$N$7,AF546=Controles!$N$5),(AG544-(+AG544*AB546)),IF(AF546=Controles!$N$7,AG545,""))),"")</f>
        <v/>
      </c>
      <c r="AH546" s="138" t="str">
        <f>IFERROR(IF(AND(AF545=Controles!$N$7,AF546=Controles!$N$7),(AH545-(+AH545*AB546)),IF(AND(AF545=Controles!$N$5,AF546=Controles!$N$7),(AH544-(+AH544*AB546)),IF(AF546=Controles!$N$5,AH545,""))),"")</f>
        <v/>
      </c>
      <c r="AI546" s="178" t="str">
        <f t="shared" si="303"/>
        <v/>
      </c>
      <c r="AJ546" s="178" t="str">
        <f t="shared" si="304"/>
        <v/>
      </c>
      <c r="AK546" s="179" t="str">
        <f t="shared" si="305"/>
        <v xml:space="preserve"> </v>
      </c>
      <c r="AL546" s="180" t="str">
        <f>IFERROR(VLOOKUP(AK546,'Matriz Calificación'!$C$54:$F$78,2,FALSE),"")</f>
        <v/>
      </c>
      <c r="AM546" s="181" t="str">
        <f>IFERROR(VLOOKUP(AL546,'Matriz Calificación'!$D$54:$I$78,4,FALSE)," ")</f>
        <v xml:space="preserve"> </v>
      </c>
      <c r="AN546" s="289"/>
      <c r="AO546" s="289"/>
      <c r="AP546" s="292"/>
      <c r="AQ546" s="329"/>
      <c r="AR546" s="66"/>
      <c r="AS546" s="167"/>
      <c r="AT546" s="167"/>
      <c r="AU546" s="167"/>
      <c r="AV546" s="66"/>
      <c r="AW546" s="167"/>
      <c r="AX546" s="169"/>
      <c r="AY546" s="169"/>
      <c r="AZ546" s="259"/>
      <c r="BA546" s="250"/>
      <c r="BB546" s="169"/>
      <c r="BC546" s="250"/>
    </row>
    <row r="547" spans="2:55" s="170" customFormat="1" ht="21" hidden="1" customHeight="1" x14ac:dyDescent="0.25">
      <c r="B547" s="264"/>
      <c r="C547" s="267"/>
      <c r="D547" s="258"/>
      <c r="E547" s="259"/>
      <c r="F547" s="255"/>
      <c r="G547" s="258"/>
      <c r="H547" s="250"/>
      <c r="I547" s="252"/>
      <c r="J547" s="254"/>
      <c r="K547" s="182"/>
      <c r="L547" s="261"/>
      <c r="M547" s="262"/>
      <c r="N547" s="261"/>
      <c r="O547" s="256"/>
      <c r="P547" s="292"/>
      <c r="Q547" s="261"/>
      <c r="R547" s="330"/>
      <c r="S547" s="330"/>
      <c r="T547" s="330"/>
      <c r="U547" s="328"/>
      <c r="V547" s="292"/>
      <c r="W547" s="149"/>
      <c r="X547" s="166"/>
      <c r="Y547" s="175" t="str">
        <f>IF(X547=Controles!$D$5,Controles!$E$5,IF(X547=Controles!$D$6,Controles!$E$6,IF(X547=Controles!$D$7,Controles!$E$7," ")))</f>
        <v xml:space="preserve"> </v>
      </c>
      <c r="Z547" s="166"/>
      <c r="AA547" s="65" t="str">
        <f>IF(Z547=Controles!$D$8,Controles!$E$8,IF(Z547=Controles!$D$9,Controles!$E$9," "))</f>
        <v xml:space="preserve"> </v>
      </c>
      <c r="AB547" s="65" t="str">
        <f t="shared" si="292"/>
        <v/>
      </c>
      <c r="AC547" s="166"/>
      <c r="AD547" s="166"/>
      <c r="AE547" s="166"/>
      <c r="AF547" s="97" t="str">
        <f>+IF(X547=Controles!$D$5,Controles!$N$5,IF(X547=Controles!$D$6,Controles!$N$6,IF(X547=Controles!$D$7,Controles!$N$7," ")))</f>
        <v xml:space="preserve"> </v>
      </c>
      <c r="AG547" s="138" t="str">
        <f>IFERROR(IF(AND(AF546=Controles!$N$5,AF547=Controles!$N$5),(AG546-(+AG546*AB547)),IF(AND(AF546=Controles!$N$7,AF547=Controles!$N$5),(AG545-(+AG545*AB547)),IF(AF547=Controles!$N$7,AG546,""))),"")</f>
        <v/>
      </c>
      <c r="AH547" s="138" t="str">
        <f>IFERROR(IF(AND(AF546=Controles!$N$7,AF547=Controles!$N$7),(AH546-(+AH546*AB547)),IF(AND(AF546=Controles!$N$5,AF547=Controles!$N$7),(AH545-(+AH545*AB547)),IF(AF547=Controles!$N$5,AH546,""))),"")</f>
        <v/>
      </c>
      <c r="AI547" s="178" t="str">
        <f t="shared" si="303"/>
        <v/>
      </c>
      <c r="AJ547" s="178" t="str">
        <f t="shared" si="304"/>
        <v/>
      </c>
      <c r="AK547" s="179" t="str">
        <f t="shared" si="305"/>
        <v xml:space="preserve"> </v>
      </c>
      <c r="AL547" s="180" t="str">
        <f>IFERROR(VLOOKUP(AK547,'Matriz Calificación'!$C$54:$F$78,2,FALSE),"")</f>
        <v/>
      </c>
      <c r="AM547" s="181" t="str">
        <f>IFERROR(VLOOKUP(AL547,'Matriz Calificación'!$D$54:$I$78,4,FALSE)," ")</f>
        <v xml:space="preserve"> </v>
      </c>
      <c r="AN547" s="289"/>
      <c r="AO547" s="289"/>
      <c r="AP547" s="292"/>
      <c r="AQ547" s="329"/>
      <c r="AR547" s="66"/>
      <c r="AS547" s="167"/>
      <c r="AT547" s="167"/>
      <c r="AU547" s="167"/>
      <c r="AV547" s="66"/>
      <c r="AW547" s="167"/>
      <c r="AX547" s="169"/>
      <c r="AY547" s="169"/>
      <c r="AZ547" s="259"/>
      <c r="BA547" s="250"/>
      <c r="BB547" s="169"/>
      <c r="BC547" s="250"/>
    </row>
    <row r="548" spans="2:55" s="170" customFormat="1" ht="21" hidden="1" customHeight="1" x14ac:dyDescent="0.25">
      <c r="B548" s="264"/>
      <c r="C548" s="267"/>
      <c r="D548" s="258"/>
      <c r="E548" s="259"/>
      <c r="F548" s="255"/>
      <c r="G548" s="258"/>
      <c r="H548" s="250"/>
      <c r="I548" s="252"/>
      <c r="J548" s="254"/>
      <c r="K548" s="182"/>
      <c r="L548" s="261"/>
      <c r="M548" s="262"/>
      <c r="N548" s="261"/>
      <c r="O548" s="256"/>
      <c r="P548" s="292"/>
      <c r="Q548" s="261"/>
      <c r="R548" s="330"/>
      <c r="S548" s="330"/>
      <c r="T548" s="330"/>
      <c r="U548" s="328"/>
      <c r="V548" s="292"/>
      <c r="W548" s="149"/>
      <c r="X548" s="166"/>
      <c r="Y548" s="175" t="str">
        <f>IF(X548=Controles!$D$5,Controles!$E$5,IF(X548=Controles!$D$6,Controles!$E$6,IF(X548=Controles!$D$7,Controles!$E$7," ")))</f>
        <v xml:space="preserve"> </v>
      </c>
      <c r="Z548" s="166"/>
      <c r="AA548" s="65" t="str">
        <f>IF(Z548=Controles!$D$8,Controles!$E$8,IF(Z548=Controles!$D$9,Controles!$E$9," "))</f>
        <v xml:space="preserve"> </v>
      </c>
      <c r="AB548" s="65" t="str">
        <f t="shared" si="292"/>
        <v/>
      </c>
      <c r="AC548" s="166"/>
      <c r="AD548" s="166"/>
      <c r="AE548" s="166"/>
      <c r="AF548" s="97" t="str">
        <f>+IF(X548=Controles!$D$5,Controles!$N$5,IF(X548=Controles!$D$6,Controles!$N$6,IF(X548=Controles!$D$7,Controles!$N$7," ")))</f>
        <v xml:space="preserve"> </v>
      </c>
      <c r="AG548" s="138" t="str">
        <f>IFERROR(IF(AND(AF547=Controles!$N$5,AF548=Controles!$N$5),(AG547-(+AG547*AB548)),IF(AND(AF547=Controles!$N$7,AF548=Controles!$N$5),(AG546-(+AG546*AB548)),IF(AF548=Controles!$N$7,AG547,""))),"")</f>
        <v/>
      </c>
      <c r="AH548" s="138" t="str">
        <f>IFERROR(IF(AND(AF547=Controles!$N$7,AF548=Controles!$N$7),(AH547-(+AH547*AB548)),IF(AND(AF547=Controles!$N$5,AF548=Controles!$N$7),(AH546-(+AH546*AB548)),IF(AF548=Controles!$N$5,AH547,""))),"")</f>
        <v/>
      </c>
      <c r="AI548" s="178" t="str">
        <f t="shared" si="303"/>
        <v/>
      </c>
      <c r="AJ548" s="178" t="str">
        <f t="shared" si="304"/>
        <v/>
      </c>
      <c r="AK548" s="179" t="str">
        <f t="shared" si="305"/>
        <v xml:space="preserve"> </v>
      </c>
      <c r="AL548" s="180" t="str">
        <f>IFERROR(VLOOKUP(AK548,'Matriz Calificación'!$C$54:$F$78,2,FALSE),"")</f>
        <v/>
      </c>
      <c r="AM548" s="181" t="str">
        <f>IFERROR(VLOOKUP(AL548,'Matriz Calificación'!$D$54:$I$78,4,FALSE)," ")</f>
        <v xml:space="preserve"> </v>
      </c>
      <c r="AN548" s="289"/>
      <c r="AO548" s="289"/>
      <c r="AP548" s="292"/>
      <c r="AQ548" s="329"/>
      <c r="AR548" s="66"/>
      <c r="AS548" s="165"/>
      <c r="AT548" s="168"/>
      <c r="AU548" s="168"/>
      <c r="AV548" s="66"/>
      <c r="AW548" s="167"/>
      <c r="AX548" s="169"/>
      <c r="AY548" s="169"/>
      <c r="AZ548" s="259"/>
      <c r="BA548" s="250"/>
      <c r="BB548" s="169"/>
      <c r="BC548" s="250"/>
    </row>
    <row r="549" spans="2:55" s="170" customFormat="1" ht="21" hidden="1" customHeight="1" x14ac:dyDescent="0.25">
      <c r="B549" s="264"/>
      <c r="C549" s="267"/>
      <c r="D549" s="258"/>
      <c r="E549" s="259"/>
      <c r="F549" s="255"/>
      <c r="G549" s="258"/>
      <c r="H549" s="250"/>
      <c r="I549" s="252"/>
      <c r="J549" s="254"/>
      <c r="K549" s="182"/>
      <c r="L549" s="261"/>
      <c r="M549" s="262"/>
      <c r="N549" s="261"/>
      <c r="O549" s="256"/>
      <c r="P549" s="292"/>
      <c r="Q549" s="261"/>
      <c r="R549" s="330"/>
      <c r="S549" s="330"/>
      <c r="T549" s="330"/>
      <c r="U549" s="328"/>
      <c r="V549" s="292"/>
      <c r="W549" s="149"/>
      <c r="X549" s="166"/>
      <c r="Y549" s="175" t="str">
        <f>IF(X549=Controles!$D$5,Controles!$E$5,IF(X549=Controles!$D$6,Controles!$E$6,IF(X549=Controles!$D$7,Controles!$E$7," ")))</f>
        <v xml:space="preserve"> </v>
      </c>
      <c r="Z549" s="166"/>
      <c r="AA549" s="65" t="str">
        <f>IF(Z549=Controles!$D$8,Controles!$E$8,IF(Z549=Controles!$D$9,Controles!$E$9," "))</f>
        <v xml:space="preserve"> </v>
      </c>
      <c r="AB549" s="65" t="str">
        <f t="shared" si="292"/>
        <v/>
      </c>
      <c r="AC549" s="166"/>
      <c r="AD549" s="166"/>
      <c r="AE549" s="166"/>
      <c r="AF549" s="97" t="str">
        <f>+IF(X549=Controles!$D$5,Controles!$N$5,IF(X549=Controles!$D$6,Controles!$N$6,IF(X549=Controles!$D$7,Controles!$N$7," ")))</f>
        <v xml:space="preserve"> </v>
      </c>
      <c r="AG549" s="138" t="str">
        <f>IFERROR(IF(AND(AF548=Controles!$N$5,AF549=Controles!$N$5),(AG548-(+AG548*AB549)),IF(AND(AF548=Controles!$N$7,AF549=Controles!$N$5),(AG547-(+AG547*AB549)),IF(AF549=Controles!$N$7,AG548,""))),"")</f>
        <v/>
      </c>
      <c r="AH549" s="138" t="str">
        <f>IFERROR(IF(AND(AF548=Controles!$N$7,AF549=Controles!$N$7),(AH548-(+AH548*AB549)),IF(AND(AF548=Controles!$N$5,AF549=Controles!$N$7),(AH547-(+AH547*AB549)),IF(AF549=Controles!$N$5,AH548,""))),"")</f>
        <v/>
      </c>
      <c r="AI549" s="178" t="str">
        <f t="shared" si="303"/>
        <v/>
      </c>
      <c r="AJ549" s="178" t="str">
        <f t="shared" si="304"/>
        <v/>
      </c>
      <c r="AK549" s="179" t="str">
        <f t="shared" si="305"/>
        <v xml:space="preserve"> </v>
      </c>
      <c r="AL549" s="180" t="str">
        <f>IFERROR(VLOOKUP(AK549,'Matriz Calificación'!$C$54:$F$78,2,FALSE),"")</f>
        <v/>
      </c>
      <c r="AM549" s="181" t="str">
        <f>IFERROR(VLOOKUP(AL549,'Matriz Calificación'!$D$54:$I$78,4,FALSE)," ")</f>
        <v xml:space="preserve"> </v>
      </c>
      <c r="AN549" s="289"/>
      <c r="AO549" s="289"/>
      <c r="AP549" s="292"/>
      <c r="AQ549" s="329"/>
      <c r="AR549" s="66"/>
      <c r="AS549" s="165"/>
      <c r="AT549" s="168"/>
      <c r="AU549" s="168"/>
      <c r="AV549" s="66"/>
      <c r="AW549" s="167"/>
      <c r="AX549" s="169"/>
      <c r="AY549" s="169"/>
      <c r="AZ549" s="259"/>
      <c r="BA549" s="250"/>
      <c r="BB549" s="169"/>
      <c r="BC549" s="250"/>
    </row>
    <row r="550" spans="2:55" s="170" customFormat="1" ht="21" hidden="1" customHeight="1" x14ac:dyDescent="0.25">
      <c r="B550" s="265"/>
      <c r="C550" s="268"/>
      <c r="D550" s="258"/>
      <c r="E550" s="259"/>
      <c r="F550" s="255"/>
      <c r="G550" s="258"/>
      <c r="H550" s="250"/>
      <c r="I550" s="253"/>
      <c r="J550" s="254"/>
      <c r="K550" s="182"/>
      <c r="L550" s="261"/>
      <c r="M550" s="262"/>
      <c r="N550" s="261"/>
      <c r="O550" s="257"/>
      <c r="P550" s="292"/>
      <c r="Q550" s="261"/>
      <c r="R550" s="330"/>
      <c r="S550" s="330"/>
      <c r="T550" s="330"/>
      <c r="U550" s="328"/>
      <c r="V550" s="292"/>
      <c r="W550" s="149"/>
      <c r="X550" s="166"/>
      <c r="Y550" s="175" t="str">
        <f>IF(X550=Controles!$D$5,Controles!$E$5,IF(X550=Controles!$D$6,Controles!$E$6,IF(X550=Controles!$D$7,Controles!$E$7," ")))</f>
        <v xml:space="preserve"> </v>
      </c>
      <c r="Z550" s="166"/>
      <c r="AA550" s="65" t="str">
        <f>IF(Z550=Controles!$D$8,Controles!$E$8,IF(Z550=Controles!$D$9,Controles!$E$9," "))</f>
        <v xml:space="preserve"> </v>
      </c>
      <c r="AB550" s="65" t="str">
        <f t="shared" si="292"/>
        <v/>
      </c>
      <c r="AC550" s="166"/>
      <c r="AD550" s="166"/>
      <c r="AE550" s="166"/>
      <c r="AF550" s="97" t="str">
        <f>+IF(X550=Controles!$D$5,Controles!$N$5,IF(X550=Controles!$D$6,Controles!$N$6,IF(X550=Controles!$D$7,Controles!$N$7," ")))</f>
        <v xml:space="preserve"> </v>
      </c>
      <c r="AG550" s="138" t="str">
        <f>IFERROR(IF(AND(AF549=Controles!$N$5,AF550=Controles!$N$5),(AG549-(+AG549*AB550)),IF(AND(AF549=Controles!$N$7,AF550=Controles!$N$5),(AG548-(+AG548*AB550)),IF(AF550=Controles!$N$7,AG549,""))),"")</f>
        <v/>
      </c>
      <c r="AH550" s="138" t="str">
        <f>IFERROR(IF(AND(AF549=Controles!$N$7,AF550=Controles!$N$7),(AH549-(+AH549*AB550)),IF(AND(AF549=Controles!$N$5,AF550=Controles!$N$7),(AH548-(+AH548*AB550)),IF(AF550=Controles!$N$5,AH549,""))),"")</f>
        <v/>
      </c>
      <c r="AI550" s="178" t="str">
        <f t="shared" si="303"/>
        <v/>
      </c>
      <c r="AJ550" s="178" t="str">
        <f t="shared" si="304"/>
        <v/>
      </c>
      <c r="AK550" s="179" t="str">
        <f t="shared" si="305"/>
        <v xml:space="preserve"> </v>
      </c>
      <c r="AL550" s="180" t="str">
        <f>IFERROR(VLOOKUP(AK550,'Matriz Calificación'!$C$54:$F$78,2,FALSE),"")</f>
        <v/>
      </c>
      <c r="AM550" s="181" t="str">
        <f>IFERROR(VLOOKUP(AL550,'Matriz Calificación'!$D$54:$I$78,4,FALSE)," ")</f>
        <v xml:space="preserve"> </v>
      </c>
      <c r="AN550" s="290"/>
      <c r="AO550" s="290"/>
      <c r="AP550" s="292"/>
      <c r="AQ550" s="329"/>
      <c r="AR550" s="66"/>
      <c r="AS550" s="165"/>
      <c r="AT550" s="67"/>
      <c r="AU550" s="67"/>
      <c r="AV550" s="66"/>
      <c r="AW550" s="167"/>
      <c r="AX550" s="169"/>
      <c r="AY550" s="169"/>
      <c r="AZ550" s="259"/>
      <c r="BA550" s="250"/>
      <c r="BB550" s="169"/>
      <c r="BC550" s="250"/>
    </row>
    <row r="551" spans="2:55" s="170" customFormat="1" ht="21" hidden="1" customHeight="1" x14ac:dyDescent="0.25">
      <c r="B551" s="263"/>
      <c r="C551" s="266" t="str">
        <f>+IFERROR(VLOOKUP(B551,INF!$A$2:$B$90,2,FALSE)," ")</f>
        <v xml:space="preserve"> </v>
      </c>
      <c r="D551" s="258"/>
      <c r="E551" s="259"/>
      <c r="F551" s="260"/>
      <c r="G551" s="258"/>
      <c r="H551" s="250"/>
      <c r="I551" s="251"/>
      <c r="J551" s="254" t="str">
        <f t="shared" ref="J551" si="306">IF(G551&lt;&gt;"",CONCATENATE("Posibilidad de ",G551," por"," ",H551," debido a"," ",I551),"")</f>
        <v/>
      </c>
      <c r="K551" s="182"/>
      <c r="L551" s="261"/>
      <c r="M551" s="262"/>
      <c r="N551" s="261"/>
      <c r="O551" s="256"/>
      <c r="P551" s="292" t="str">
        <f>IF(O551="","",IF(O551&lt;=2,Probabilidad!$B$8,IF(O551&lt;=11.999,Probabilidad!$B$7,IF(O551&lt;=48,Probabilidad!$B$6,IF(O551&lt;=239.999,Probabilidad!$B$5,IF(O551&gt;=240,Probabilidad!$B$4,""))))))</f>
        <v/>
      </c>
      <c r="Q551" s="261"/>
      <c r="R551" s="330" t="str">
        <f>IFERROR(VLOOKUP(P551,Probabilidad!$B$4:$C$8,2,FALSE),"")</f>
        <v/>
      </c>
      <c r="S551" s="330" t="str">
        <f>IFERROR(VLOOKUP(Q551,Impacto!$B$4:$C$16,2,FALSE),"")</f>
        <v/>
      </c>
      <c r="T551" s="330" t="str">
        <f t="shared" ref="T551" si="307">IFERROR(VALUE((R551&amp;""&amp;S551))," ")</f>
        <v xml:space="preserve"> </v>
      </c>
      <c r="U551" s="328" t="str">
        <f>IFERROR(VLOOKUP(T551,'Matriz Calificación'!$C$54:$D$78,2,FALSE)," ")</f>
        <v xml:space="preserve"> </v>
      </c>
      <c r="V551" s="292" t="str">
        <f>IFERROR(VLOOKUP(T551,'Matriz Calificación'!$C$54:$F$78,3,FALSE)," ")</f>
        <v xml:space="preserve"> </v>
      </c>
      <c r="W551" s="149"/>
      <c r="X551" s="166"/>
      <c r="Y551" s="175" t="str">
        <f>IF(X551=Controles!$D$5,Controles!$E$5,IF(X551=Controles!$D$6,Controles!$E$6,IF(X551=Controles!$D$7,Controles!$E$7," ")))</f>
        <v xml:space="preserve"> </v>
      </c>
      <c r="Z551" s="166"/>
      <c r="AA551" s="65" t="str">
        <f>IF(Z551=Controles!$D$8,Controles!$E$8,IF(Z551=Controles!$D$9,Controles!$E$9," "))</f>
        <v xml:space="preserve"> </v>
      </c>
      <c r="AB551" s="65" t="str">
        <f t="shared" si="292"/>
        <v/>
      </c>
      <c r="AC551" s="166"/>
      <c r="AD551" s="166"/>
      <c r="AE551" s="166"/>
      <c r="AF551" s="97" t="str">
        <f>+IF(X551=Controles!$D$5,Controles!$N$5,IF(X551=Controles!$D$6,Controles!$N$6,IF(X551=Controles!$D$7,Controles!$N$7," ")))</f>
        <v xml:space="preserve"> </v>
      </c>
      <c r="AG551" s="138" t="str">
        <f>IFERROR(IF(AF551=Controles!$N$5,(($R$551-($R$551*AB551))),IF(AF551=Controles!$N$7,$R$551,""))," ")</f>
        <v/>
      </c>
      <c r="AH551" s="138" t="str">
        <f>IFERROR(IF(AF551=Controles!$N$7,(($S$551-($S$551*AB551))),IF(AF551=Controles!$N$5,$S$551,""))," ")</f>
        <v/>
      </c>
      <c r="AI551" s="178" t="str">
        <f>IFERROR(IF(AG551="","",IF(AG551&lt;=20,"20",IF(AG551&lt;=40,"40",IF(AG551&lt;=60,"60",IF(AG551&lt;=80,"80","100"))))),"")</f>
        <v/>
      </c>
      <c r="AJ551" s="178" t="str">
        <f>IFERROR(IF(AH551="","",IF(AH551&lt;=20,"20",IF(AH551&lt;=40,"40",IF(AH551&lt;=60,"60",IF(AH551&lt;=80,"80","100"))))),"")</f>
        <v/>
      </c>
      <c r="AK551" s="179" t="str">
        <f>IFERROR(VALUE((AI551&amp;""&amp;AJ551))," ")</f>
        <v xml:space="preserve"> </v>
      </c>
      <c r="AL551" s="180" t="str">
        <f>IFERROR(VLOOKUP(AK551,'Matriz Calificación'!$C$54:$F$78,2,FALSE),"")</f>
        <v/>
      </c>
      <c r="AM551" s="181" t="str">
        <f>IFERROR(VLOOKUP(AL551,'Matriz Calificación'!$D$54:$I$78,4,FALSE)," ")</f>
        <v xml:space="preserve"> </v>
      </c>
      <c r="AN551" s="288" t="e" cm="1" vm="1">
        <f t="array" aca="1" ref="AN551" ca="1">INDEX(AK551:AK559,COUNT(AK551:AK559))</f>
        <v>#VALUE!</v>
      </c>
      <c r="AO551" s="288" t="str">
        <f ca="1">IFERROR(VLOOKUP(AN551,'Matriz Calificación'!$C$54:$F$78,2,FALSE),"")</f>
        <v/>
      </c>
      <c r="AP551" s="292" t="str">
        <f ca="1">IFERROR(VLOOKUP(AO551,'Matriz Calificación'!$D$54:$I$78,4,FALSE)," ")</f>
        <v xml:space="preserve"> </v>
      </c>
      <c r="AQ551" s="329" t="str">
        <f ca="1">IFERROR(VLOOKUP(AO551,'Matriz Calificación'!$D$54:$I$78,5,FALSE)," ")</f>
        <v xml:space="preserve"> </v>
      </c>
      <c r="AR551" s="66"/>
      <c r="AS551" s="167"/>
      <c r="AT551" s="167"/>
      <c r="AU551" s="167"/>
      <c r="AV551" s="66"/>
      <c r="AW551" s="167"/>
      <c r="AX551" s="169"/>
      <c r="AY551" s="169"/>
      <c r="AZ551" s="259"/>
      <c r="BA551" s="250"/>
      <c r="BB551" s="169"/>
      <c r="BC551" s="250"/>
    </row>
    <row r="552" spans="2:55" s="170" customFormat="1" ht="21" hidden="1" customHeight="1" x14ac:dyDescent="0.25">
      <c r="B552" s="264"/>
      <c r="C552" s="267"/>
      <c r="D552" s="258"/>
      <c r="E552" s="259"/>
      <c r="F552" s="255"/>
      <c r="G552" s="258"/>
      <c r="H552" s="250"/>
      <c r="I552" s="252"/>
      <c r="J552" s="254"/>
      <c r="K552" s="182"/>
      <c r="L552" s="261"/>
      <c r="M552" s="262"/>
      <c r="N552" s="261"/>
      <c r="O552" s="256"/>
      <c r="P552" s="292"/>
      <c r="Q552" s="261"/>
      <c r="R552" s="330"/>
      <c r="S552" s="330"/>
      <c r="T552" s="330"/>
      <c r="U552" s="328"/>
      <c r="V552" s="292"/>
      <c r="W552" s="149"/>
      <c r="X552" s="166"/>
      <c r="Y552" s="175" t="str">
        <f>IF(X552=Controles!$D$5,Controles!$E$5,IF(X552=Controles!$D$6,Controles!$E$6,IF(X552=Controles!$D$7,Controles!$E$7," ")))</f>
        <v xml:space="preserve"> </v>
      </c>
      <c r="Z552" s="166"/>
      <c r="AA552" s="65" t="str">
        <f>IF(Z552=Controles!$D$8,Controles!$E$8,IF(Z552=Controles!$D$9,Controles!$E$9," "))</f>
        <v xml:space="preserve"> </v>
      </c>
      <c r="AB552" s="65" t="str">
        <f t="shared" si="292"/>
        <v/>
      </c>
      <c r="AC552" s="166"/>
      <c r="AD552" s="166"/>
      <c r="AE552" s="166"/>
      <c r="AF552" s="97" t="str">
        <f>+IF(X552=Controles!$D$5,Controles!$N$5,IF(X552=Controles!$D$6,Controles!$N$6,IF(X552=Controles!$D$7,Controles!$N$7," ")))</f>
        <v xml:space="preserve"> </v>
      </c>
      <c r="AG552" s="138" t="str">
        <f>IFERROR(IF(AND(AF551=Controles!$N$5,AF552=Controles!$N$5),(AG551-(+AG551*AB552)),IF(AF552=Controles!$N$5,(R551-(+R551*AB552)),IF(AF552=Controles!$N$7,AG551,""))),"")</f>
        <v/>
      </c>
      <c r="AH552" s="138" t="str">
        <f>IFERROR(IF(AND(AF551=Controles!$N$7,AF552=Controles!$N$7),(AH551-(+AH551*AB552)),IF(AF552=Controles!$N$7,($S$551-(+$S$551*AB552)),IF(AF552=Controles!$N$5,AH551,""))),"")</f>
        <v/>
      </c>
      <c r="AI552" s="178" t="str">
        <f t="shared" ref="AI552:AI559" si="308">IFERROR(IF(AG552="","",IF(AG552&lt;=20,"20",IF(AG552&lt;=40,"40",IF(AG552&lt;=60,"60",IF(AG552&lt;=80,"80","100"))))),"")</f>
        <v/>
      </c>
      <c r="AJ552" s="178" t="str">
        <f t="shared" ref="AJ552:AJ559" si="309">IFERROR(IF(AH552="","",IF(AH552&lt;=20,"20",IF(AH552&lt;=40,"40",IF(AH552&lt;=60,"60",IF(AH552&lt;=80,"80","100"))))),"")</f>
        <v/>
      </c>
      <c r="AK552" s="179" t="str">
        <f t="shared" ref="AK552:AK559" si="310">IFERROR(VALUE((AI552&amp;""&amp;AJ552))," ")</f>
        <v xml:space="preserve"> </v>
      </c>
      <c r="AL552" s="180" t="str">
        <f>IFERROR(VLOOKUP(AK552,'Matriz Calificación'!$C$54:$F$78,2,FALSE),"")</f>
        <v/>
      </c>
      <c r="AM552" s="181" t="str">
        <f>IFERROR(VLOOKUP(AL552,'Matriz Calificación'!$D$54:$I$78,4,FALSE)," ")</f>
        <v xml:space="preserve"> </v>
      </c>
      <c r="AN552" s="289"/>
      <c r="AO552" s="289"/>
      <c r="AP552" s="292"/>
      <c r="AQ552" s="329"/>
      <c r="AR552" s="66"/>
      <c r="AS552" s="167"/>
      <c r="AT552" s="167"/>
      <c r="AU552" s="167"/>
      <c r="AV552" s="66"/>
      <c r="AW552" s="167"/>
      <c r="AX552" s="169"/>
      <c r="AY552" s="169"/>
      <c r="AZ552" s="259"/>
      <c r="BA552" s="250"/>
      <c r="BB552" s="169"/>
      <c r="BC552" s="250"/>
    </row>
    <row r="553" spans="2:55" s="170" customFormat="1" ht="21" hidden="1" customHeight="1" x14ac:dyDescent="0.25">
      <c r="B553" s="264"/>
      <c r="C553" s="267"/>
      <c r="D553" s="258"/>
      <c r="E553" s="259"/>
      <c r="F553" s="255"/>
      <c r="G553" s="258"/>
      <c r="H553" s="250"/>
      <c r="I553" s="252"/>
      <c r="J553" s="254"/>
      <c r="K553" s="182"/>
      <c r="L553" s="261"/>
      <c r="M553" s="262"/>
      <c r="N553" s="261"/>
      <c r="O553" s="256"/>
      <c r="P553" s="292"/>
      <c r="Q553" s="261"/>
      <c r="R553" s="330"/>
      <c r="S553" s="330"/>
      <c r="T553" s="330"/>
      <c r="U553" s="328"/>
      <c r="V553" s="292"/>
      <c r="W553" s="149"/>
      <c r="X553" s="166"/>
      <c r="Y553" s="175" t="str">
        <f>IF(X553=Controles!$D$5,Controles!$E$5,IF(X553=Controles!$D$6,Controles!$E$6,IF(X553=Controles!$D$7,Controles!$E$7," ")))</f>
        <v xml:space="preserve"> </v>
      </c>
      <c r="Z553" s="166"/>
      <c r="AA553" s="65" t="str">
        <f>IF(Z553=Controles!$D$8,Controles!$E$8,IF(Z553=Controles!$D$9,Controles!$E$9," "))</f>
        <v xml:space="preserve"> </v>
      </c>
      <c r="AB553" s="65" t="str">
        <f t="shared" si="292"/>
        <v/>
      </c>
      <c r="AC553" s="166"/>
      <c r="AD553" s="166"/>
      <c r="AE553" s="166"/>
      <c r="AF553" s="97" t="str">
        <f>+IF(X553=Controles!$D$5,Controles!$N$5,IF(X553=Controles!$D$6,Controles!$N$6,IF(X553=Controles!$D$7,Controles!$N$7," ")))</f>
        <v xml:space="preserve"> </v>
      </c>
      <c r="AG553" s="138" t="str">
        <f>IFERROR(IF(AND(AF552=Controles!$N$5,AF553=Controles!$N$5),(AG552-(+AG552*AB553)),IF(AND(AF552=Controles!$N$7,AF553=Controles!$N$5),(AG551-(+AG551*AB553)),IF(AF553=Controles!$N$7,AG552,""))),"")</f>
        <v/>
      </c>
      <c r="AH553" s="138" t="str">
        <f>IFERROR(IF(AND(AF552=Controles!$N$7,AF553=Controles!$N$7),(AH552-(+AH552*AB553)),IF(AND(AF552=Controles!$N$5,AF553=Controles!$N$7),(AH551-(+AH551*AB553)),IF(AF553=Controles!$N$5,AH552,""))),"")</f>
        <v/>
      </c>
      <c r="AI553" s="178" t="str">
        <f t="shared" si="308"/>
        <v/>
      </c>
      <c r="AJ553" s="178" t="str">
        <f t="shared" si="309"/>
        <v/>
      </c>
      <c r="AK553" s="179" t="str">
        <f t="shared" si="310"/>
        <v xml:space="preserve"> </v>
      </c>
      <c r="AL553" s="180" t="str">
        <f>IFERROR(VLOOKUP(AK553,'Matriz Calificación'!$C$54:$F$78,2,FALSE),"")</f>
        <v/>
      </c>
      <c r="AM553" s="181" t="str">
        <f>IFERROR(VLOOKUP(AL553,'Matriz Calificación'!$D$54:$I$78,4,FALSE)," ")</f>
        <v xml:space="preserve"> </v>
      </c>
      <c r="AN553" s="289"/>
      <c r="AO553" s="289"/>
      <c r="AP553" s="292"/>
      <c r="AQ553" s="329"/>
      <c r="AR553" s="66"/>
      <c r="AS553" s="167"/>
      <c r="AT553" s="167"/>
      <c r="AU553" s="167"/>
      <c r="AV553" s="66"/>
      <c r="AW553" s="167"/>
      <c r="AX553" s="169"/>
      <c r="AY553" s="169"/>
      <c r="AZ553" s="259"/>
      <c r="BA553" s="250"/>
      <c r="BB553" s="169"/>
      <c r="BC553" s="250"/>
    </row>
    <row r="554" spans="2:55" s="170" customFormat="1" ht="21" hidden="1" customHeight="1" x14ac:dyDescent="0.25">
      <c r="B554" s="264"/>
      <c r="C554" s="267"/>
      <c r="D554" s="258"/>
      <c r="E554" s="259"/>
      <c r="F554" s="255"/>
      <c r="G554" s="258"/>
      <c r="H554" s="250"/>
      <c r="I554" s="252"/>
      <c r="J554" s="254"/>
      <c r="K554" s="182"/>
      <c r="L554" s="261"/>
      <c r="M554" s="262"/>
      <c r="N554" s="261"/>
      <c r="O554" s="256"/>
      <c r="P554" s="292"/>
      <c r="Q554" s="261"/>
      <c r="R554" s="330"/>
      <c r="S554" s="330"/>
      <c r="T554" s="330"/>
      <c r="U554" s="328"/>
      <c r="V554" s="292"/>
      <c r="W554" s="149"/>
      <c r="X554" s="166"/>
      <c r="Y554" s="175" t="str">
        <f>IF(X554=Controles!$D$5,Controles!$E$5,IF(X554=Controles!$D$6,Controles!$E$6,IF(X554=Controles!$D$7,Controles!$E$7," ")))</f>
        <v xml:space="preserve"> </v>
      </c>
      <c r="Z554" s="166"/>
      <c r="AA554" s="65" t="str">
        <f>IF(Z554=Controles!$D$8,Controles!$E$8,IF(Z554=Controles!$D$9,Controles!$E$9," "))</f>
        <v xml:space="preserve"> </v>
      </c>
      <c r="AB554" s="65" t="str">
        <f t="shared" si="292"/>
        <v/>
      </c>
      <c r="AC554" s="166"/>
      <c r="AD554" s="166"/>
      <c r="AE554" s="166"/>
      <c r="AF554" s="97" t="str">
        <f>+IF(X554=Controles!$D$5,Controles!$N$5,IF(X554=Controles!$D$6,Controles!$N$6,IF(X554=Controles!$D$7,Controles!$N$7," ")))</f>
        <v xml:space="preserve"> </v>
      </c>
      <c r="AG554" s="138" t="str">
        <f>IFERROR(IF(AND(AF553=Controles!$N$5,AF554=Controles!$N$5),(AG553-(+AG553*AB554)),IF(AND(AF553=Controles!$N$7,AF554=Controles!$N$5),(AG552-(+AG552*AB554)),IF(AF554=Controles!$N$7,AG553,""))),"")</f>
        <v/>
      </c>
      <c r="AH554" s="138" t="str">
        <f>IFERROR(IF(AND(AF553=Controles!$N$7,AF554=Controles!$N$7),(AH553-(+AH553*AB554)),IF(AND(AF553=Controles!$N$5,AF554=Controles!$N$7),(AH552-(+AH552*AB554)),IF(AF554=Controles!$N$5,AH553,""))),"")</f>
        <v/>
      </c>
      <c r="AI554" s="178" t="str">
        <f t="shared" si="308"/>
        <v/>
      </c>
      <c r="AJ554" s="178" t="str">
        <f t="shared" si="309"/>
        <v/>
      </c>
      <c r="AK554" s="179" t="str">
        <f t="shared" si="310"/>
        <v xml:space="preserve"> </v>
      </c>
      <c r="AL554" s="180" t="str">
        <f>IFERROR(VLOOKUP(AK554,'Matriz Calificación'!$C$54:$F$78,2,FALSE),"")</f>
        <v/>
      </c>
      <c r="AM554" s="181" t="str">
        <f>IFERROR(VLOOKUP(AL554,'Matriz Calificación'!$D$54:$I$78,4,FALSE)," ")</f>
        <v xml:space="preserve"> </v>
      </c>
      <c r="AN554" s="289"/>
      <c r="AO554" s="289"/>
      <c r="AP554" s="292"/>
      <c r="AQ554" s="329"/>
      <c r="AR554" s="66"/>
      <c r="AS554" s="167"/>
      <c r="AT554" s="167"/>
      <c r="AU554" s="167"/>
      <c r="AV554" s="66"/>
      <c r="AW554" s="167"/>
      <c r="AX554" s="169"/>
      <c r="AY554" s="169"/>
      <c r="AZ554" s="259"/>
      <c r="BA554" s="250"/>
      <c r="BB554" s="169"/>
      <c r="BC554" s="250"/>
    </row>
    <row r="555" spans="2:55" s="170" customFormat="1" ht="21" hidden="1" customHeight="1" x14ac:dyDescent="0.25">
      <c r="B555" s="264"/>
      <c r="C555" s="267"/>
      <c r="D555" s="258"/>
      <c r="E555" s="259"/>
      <c r="F555" s="255"/>
      <c r="G555" s="258"/>
      <c r="H555" s="250"/>
      <c r="I555" s="252"/>
      <c r="J555" s="254"/>
      <c r="K555" s="182"/>
      <c r="L555" s="261"/>
      <c r="M555" s="262"/>
      <c r="N555" s="261"/>
      <c r="O555" s="256"/>
      <c r="P555" s="292"/>
      <c r="Q555" s="261"/>
      <c r="R555" s="330"/>
      <c r="S555" s="330"/>
      <c r="T555" s="330"/>
      <c r="U555" s="328"/>
      <c r="V555" s="292"/>
      <c r="W555" s="149"/>
      <c r="X555" s="166"/>
      <c r="Y555" s="175" t="str">
        <f>IF(X555=Controles!$D$5,Controles!$E$5,IF(X555=Controles!$D$6,Controles!$E$6,IF(X555=Controles!$D$7,Controles!$E$7," ")))</f>
        <v xml:space="preserve"> </v>
      </c>
      <c r="Z555" s="166"/>
      <c r="AA555" s="65" t="str">
        <f>IF(Z555=Controles!$D$8,Controles!$E$8,IF(Z555=Controles!$D$9,Controles!$E$9," "))</f>
        <v xml:space="preserve"> </v>
      </c>
      <c r="AB555" s="65" t="str">
        <f t="shared" si="292"/>
        <v/>
      </c>
      <c r="AC555" s="166"/>
      <c r="AD555" s="166"/>
      <c r="AE555" s="166"/>
      <c r="AF555" s="97" t="str">
        <f>+IF(X555=Controles!$D$5,Controles!$N$5,IF(X555=Controles!$D$6,Controles!$N$6,IF(X555=Controles!$D$7,Controles!$N$7," ")))</f>
        <v xml:space="preserve"> </v>
      </c>
      <c r="AG555" s="138" t="str">
        <f>IFERROR(IF(AND(AF554=Controles!$N$5,AF555=Controles!$N$5),(AG554-(+AG554*AB555)),IF(AND(AF554=Controles!$N$7,AF555=Controles!$N$5),(AG553-(+AG553*AB555)),IF(AF555=Controles!$N$7,AG554,""))),"")</f>
        <v/>
      </c>
      <c r="AH555" s="138" t="str">
        <f>IFERROR(IF(AND(AF554=Controles!$N$7,AF555=Controles!$N$7),(AH554-(+AH554*AB555)),IF(AND(AF554=Controles!$N$5,AF555=Controles!$N$7),(AH553-(+AH553*AB555)),IF(AF555=Controles!$N$5,AH554,""))),"")</f>
        <v/>
      </c>
      <c r="AI555" s="178" t="str">
        <f t="shared" si="308"/>
        <v/>
      </c>
      <c r="AJ555" s="178" t="str">
        <f t="shared" si="309"/>
        <v/>
      </c>
      <c r="AK555" s="179" t="str">
        <f t="shared" si="310"/>
        <v xml:space="preserve"> </v>
      </c>
      <c r="AL555" s="180" t="str">
        <f>IFERROR(VLOOKUP(AK555,'Matriz Calificación'!$C$54:$F$78,2,FALSE),"")</f>
        <v/>
      </c>
      <c r="AM555" s="181" t="str">
        <f>IFERROR(VLOOKUP(AL555,'Matriz Calificación'!$D$54:$I$78,4,FALSE)," ")</f>
        <v xml:space="preserve"> </v>
      </c>
      <c r="AN555" s="289"/>
      <c r="AO555" s="289"/>
      <c r="AP555" s="292"/>
      <c r="AQ555" s="329"/>
      <c r="AR555" s="66"/>
      <c r="AS555" s="167"/>
      <c r="AT555" s="167"/>
      <c r="AU555" s="167"/>
      <c r="AV555" s="66"/>
      <c r="AW555" s="167"/>
      <c r="AX555" s="169"/>
      <c r="AY555" s="169"/>
      <c r="AZ555" s="259"/>
      <c r="BA555" s="250"/>
      <c r="BB555" s="169"/>
      <c r="BC555" s="250"/>
    </row>
    <row r="556" spans="2:55" s="170" customFormat="1" ht="21" hidden="1" customHeight="1" x14ac:dyDescent="0.25">
      <c r="B556" s="264"/>
      <c r="C556" s="267"/>
      <c r="D556" s="258"/>
      <c r="E556" s="259"/>
      <c r="F556" s="255"/>
      <c r="G556" s="258"/>
      <c r="H556" s="250"/>
      <c r="I556" s="252"/>
      <c r="J556" s="254"/>
      <c r="K556" s="182"/>
      <c r="L556" s="261"/>
      <c r="M556" s="262"/>
      <c r="N556" s="261"/>
      <c r="O556" s="256"/>
      <c r="P556" s="292"/>
      <c r="Q556" s="261"/>
      <c r="R556" s="330"/>
      <c r="S556" s="330"/>
      <c r="T556" s="330"/>
      <c r="U556" s="328"/>
      <c r="V556" s="292"/>
      <c r="W556" s="149"/>
      <c r="X556" s="166"/>
      <c r="Y556" s="175" t="str">
        <f>IF(X556=Controles!$D$5,Controles!$E$5,IF(X556=Controles!$D$6,Controles!$E$6,IF(X556=Controles!$D$7,Controles!$E$7," ")))</f>
        <v xml:space="preserve"> </v>
      </c>
      <c r="Z556" s="166"/>
      <c r="AA556" s="65" t="str">
        <f>IF(Z556=Controles!$D$8,Controles!$E$8,IF(Z556=Controles!$D$9,Controles!$E$9," "))</f>
        <v xml:space="preserve"> </v>
      </c>
      <c r="AB556" s="65" t="str">
        <f t="shared" si="292"/>
        <v/>
      </c>
      <c r="AC556" s="166"/>
      <c r="AD556" s="166"/>
      <c r="AE556" s="166"/>
      <c r="AF556" s="97" t="str">
        <f>+IF(X556=Controles!$D$5,Controles!$N$5,IF(X556=Controles!$D$6,Controles!$N$6,IF(X556=Controles!$D$7,Controles!$N$7," ")))</f>
        <v xml:space="preserve"> </v>
      </c>
      <c r="AG556" s="138" t="str">
        <f>IFERROR(IF(AND(AF555=Controles!$N$5,AF556=Controles!$N$5),(AG555-(+AG555*AB556)),IF(AND(AF555=Controles!$N$7,AF556=Controles!$N$5),(AG554-(+AG554*AB556)),IF(AF556=Controles!$N$7,AG555,""))),"")</f>
        <v/>
      </c>
      <c r="AH556" s="138" t="str">
        <f>IFERROR(IF(AND(AF555=Controles!$N$7,AF556=Controles!$N$7),(AH555-(+AH555*AB556)),IF(AND(AF555=Controles!$N$5,AF556=Controles!$N$7),(AH554-(+AH554*AB556)),IF(AF556=Controles!$N$5,AH555,""))),"")</f>
        <v/>
      </c>
      <c r="AI556" s="178" t="str">
        <f t="shared" si="308"/>
        <v/>
      </c>
      <c r="AJ556" s="178" t="str">
        <f t="shared" si="309"/>
        <v/>
      </c>
      <c r="AK556" s="179" t="str">
        <f t="shared" si="310"/>
        <v xml:space="preserve"> </v>
      </c>
      <c r="AL556" s="180" t="str">
        <f>IFERROR(VLOOKUP(AK556,'Matriz Calificación'!$C$54:$F$78,2,FALSE),"")</f>
        <v/>
      </c>
      <c r="AM556" s="181" t="str">
        <f>IFERROR(VLOOKUP(AL556,'Matriz Calificación'!$D$54:$I$78,4,FALSE)," ")</f>
        <v xml:space="preserve"> </v>
      </c>
      <c r="AN556" s="289"/>
      <c r="AO556" s="289"/>
      <c r="AP556" s="292"/>
      <c r="AQ556" s="329"/>
      <c r="AR556" s="66"/>
      <c r="AS556" s="167"/>
      <c r="AT556" s="167"/>
      <c r="AU556" s="167"/>
      <c r="AV556" s="66"/>
      <c r="AW556" s="167"/>
      <c r="AX556" s="169"/>
      <c r="AY556" s="169"/>
      <c r="AZ556" s="259"/>
      <c r="BA556" s="250"/>
      <c r="BB556" s="169"/>
      <c r="BC556" s="250"/>
    </row>
    <row r="557" spans="2:55" s="170" customFormat="1" ht="21" hidden="1" customHeight="1" x14ac:dyDescent="0.25">
      <c r="B557" s="264"/>
      <c r="C557" s="267"/>
      <c r="D557" s="258"/>
      <c r="E557" s="259"/>
      <c r="F557" s="255"/>
      <c r="G557" s="258"/>
      <c r="H557" s="250"/>
      <c r="I557" s="252"/>
      <c r="J557" s="254"/>
      <c r="K557" s="182"/>
      <c r="L557" s="261"/>
      <c r="M557" s="262"/>
      <c r="N557" s="261"/>
      <c r="O557" s="256"/>
      <c r="P557" s="292"/>
      <c r="Q557" s="261"/>
      <c r="R557" s="330"/>
      <c r="S557" s="330"/>
      <c r="T557" s="330"/>
      <c r="U557" s="328"/>
      <c r="V557" s="292"/>
      <c r="W557" s="149"/>
      <c r="X557" s="166"/>
      <c r="Y557" s="175" t="str">
        <f>IF(X557=Controles!$D$5,Controles!$E$5,IF(X557=Controles!$D$6,Controles!$E$6,IF(X557=Controles!$D$7,Controles!$E$7," ")))</f>
        <v xml:space="preserve"> </v>
      </c>
      <c r="Z557" s="166"/>
      <c r="AA557" s="65" t="str">
        <f>IF(Z557=Controles!$D$8,Controles!$E$8,IF(Z557=Controles!$D$9,Controles!$E$9," "))</f>
        <v xml:space="preserve"> </v>
      </c>
      <c r="AB557" s="65" t="str">
        <f t="shared" si="292"/>
        <v/>
      </c>
      <c r="AC557" s="166"/>
      <c r="AD557" s="166"/>
      <c r="AE557" s="166"/>
      <c r="AF557" s="97" t="str">
        <f>+IF(X557=Controles!$D$5,Controles!$N$5,IF(X557=Controles!$D$6,Controles!$N$6,IF(X557=Controles!$D$7,Controles!$N$7," ")))</f>
        <v xml:space="preserve"> </v>
      </c>
      <c r="AG557" s="138" t="str">
        <f>IFERROR(IF(AND(AF556=Controles!$N$5,AF557=Controles!$N$5),(AG556-(+AG556*AB557)),IF(AND(AF556=Controles!$N$7,AF557=Controles!$N$5),(AG555-(+AG555*AB557)),IF(AF557=Controles!$N$7,AG556,""))),"")</f>
        <v/>
      </c>
      <c r="AH557" s="138" t="str">
        <f>IFERROR(IF(AND(AF556=Controles!$N$7,AF557=Controles!$N$7),(AH556-(+AH556*AB557)),IF(AND(AF556=Controles!$N$5,AF557=Controles!$N$7),(AH555-(+AH555*AB557)),IF(AF557=Controles!$N$5,AH556,""))),"")</f>
        <v/>
      </c>
      <c r="AI557" s="178" t="str">
        <f t="shared" si="308"/>
        <v/>
      </c>
      <c r="AJ557" s="178" t="str">
        <f t="shared" si="309"/>
        <v/>
      </c>
      <c r="AK557" s="179" t="str">
        <f t="shared" si="310"/>
        <v xml:space="preserve"> </v>
      </c>
      <c r="AL557" s="180" t="str">
        <f>IFERROR(VLOOKUP(AK557,'Matriz Calificación'!$C$54:$F$78,2,FALSE),"")</f>
        <v/>
      </c>
      <c r="AM557" s="181" t="str">
        <f>IFERROR(VLOOKUP(AL557,'Matriz Calificación'!$D$54:$I$78,4,FALSE)," ")</f>
        <v xml:space="preserve"> </v>
      </c>
      <c r="AN557" s="289"/>
      <c r="AO557" s="289"/>
      <c r="AP557" s="292"/>
      <c r="AQ557" s="329"/>
      <c r="AR557" s="66"/>
      <c r="AS557" s="165"/>
      <c r="AT557" s="168"/>
      <c r="AU557" s="168"/>
      <c r="AV557" s="66"/>
      <c r="AW557" s="167"/>
      <c r="AX557" s="169"/>
      <c r="AY557" s="169"/>
      <c r="AZ557" s="259"/>
      <c r="BA557" s="250"/>
      <c r="BB557" s="169"/>
      <c r="BC557" s="250"/>
    </row>
    <row r="558" spans="2:55" s="170" customFormat="1" ht="21" hidden="1" customHeight="1" x14ac:dyDescent="0.25">
      <c r="B558" s="264"/>
      <c r="C558" s="267"/>
      <c r="D558" s="258"/>
      <c r="E558" s="259"/>
      <c r="F558" s="255"/>
      <c r="G558" s="258"/>
      <c r="H558" s="250"/>
      <c r="I558" s="252"/>
      <c r="J558" s="254"/>
      <c r="K558" s="182"/>
      <c r="L558" s="261"/>
      <c r="M558" s="262"/>
      <c r="N558" s="261"/>
      <c r="O558" s="256"/>
      <c r="P558" s="292"/>
      <c r="Q558" s="261"/>
      <c r="R558" s="330"/>
      <c r="S558" s="330"/>
      <c r="T558" s="330"/>
      <c r="U558" s="328"/>
      <c r="V558" s="292"/>
      <c r="W558" s="149"/>
      <c r="X558" s="166"/>
      <c r="Y558" s="175" t="str">
        <f>IF(X558=Controles!$D$5,Controles!$E$5,IF(X558=Controles!$D$6,Controles!$E$6,IF(X558=Controles!$D$7,Controles!$E$7," ")))</f>
        <v xml:space="preserve"> </v>
      </c>
      <c r="Z558" s="166"/>
      <c r="AA558" s="65" t="str">
        <f>IF(Z558=Controles!$D$8,Controles!$E$8,IF(Z558=Controles!$D$9,Controles!$E$9," "))</f>
        <v xml:space="preserve"> </v>
      </c>
      <c r="AB558" s="65" t="str">
        <f t="shared" si="292"/>
        <v/>
      </c>
      <c r="AC558" s="166"/>
      <c r="AD558" s="166"/>
      <c r="AE558" s="166"/>
      <c r="AF558" s="97" t="str">
        <f>+IF(X558=Controles!$D$5,Controles!$N$5,IF(X558=Controles!$D$6,Controles!$N$6,IF(X558=Controles!$D$7,Controles!$N$7," ")))</f>
        <v xml:space="preserve"> </v>
      </c>
      <c r="AG558" s="138" t="str">
        <f>IFERROR(IF(AND(AF557=Controles!$N$5,AF558=Controles!$N$5),(AG557-(+AG557*AB558)),IF(AND(AF557=Controles!$N$7,AF558=Controles!$N$5),(AG556-(+AG556*AB558)),IF(AF558=Controles!$N$7,AG557,""))),"")</f>
        <v/>
      </c>
      <c r="AH558" s="138" t="str">
        <f>IFERROR(IF(AND(AF557=Controles!$N$7,AF558=Controles!$N$7),(AH557-(+AH557*AB558)),IF(AND(AF557=Controles!$N$5,AF558=Controles!$N$7),(AH556-(+AH556*AB558)),IF(AF558=Controles!$N$5,AH557,""))),"")</f>
        <v/>
      </c>
      <c r="AI558" s="178" t="str">
        <f t="shared" si="308"/>
        <v/>
      </c>
      <c r="AJ558" s="178" t="str">
        <f t="shared" si="309"/>
        <v/>
      </c>
      <c r="AK558" s="179" t="str">
        <f t="shared" si="310"/>
        <v xml:space="preserve"> </v>
      </c>
      <c r="AL558" s="180" t="str">
        <f>IFERROR(VLOOKUP(AK558,'Matriz Calificación'!$C$54:$F$78,2,FALSE),"")</f>
        <v/>
      </c>
      <c r="AM558" s="181" t="str">
        <f>IFERROR(VLOOKUP(AL558,'Matriz Calificación'!$D$54:$I$78,4,FALSE)," ")</f>
        <v xml:space="preserve"> </v>
      </c>
      <c r="AN558" s="289"/>
      <c r="AO558" s="289"/>
      <c r="AP558" s="292"/>
      <c r="AQ558" s="329"/>
      <c r="AR558" s="66"/>
      <c r="AS558" s="165"/>
      <c r="AT558" s="168"/>
      <c r="AU558" s="168"/>
      <c r="AV558" s="66"/>
      <c r="AW558" s="167"/>
      <c r="AX558" s="169"/>
      <c r="AY558" s="169"/>
      <c r="AZ558" s="259"/>
      <c r="BA558" s="250"/>
      <c r="BB558" s="169"/>
      <c r="BC558" s="250"/>
    </row>
    <row r="559" spans="2:55" s="170" customFormat="1" ht="21" hidden="1" customHeight="1" x14ac:dyDescent="0.25">
      <c r="B559" s="265"/>
      <c r="C559" s="268"/>
      <c r="D559" s="258"/>
      <c r="E559" s="259"/>
      <c r="F559" s="255"/>
      <c r="G559" s="258"/>
      <c r="H559" s="250"/>
      <c r="I559" s="253"/>
      <c r="J559" s="254"/>
      <c r="K559" s="182"/>
      <c r="L559" s="261"/>
      <c r="M559" s="262"/>
      <c r="N559" s="261"/>
      <c r="O559" s="257"/>
      <c r="P559" s="292"/>
      <c r="Q559" s="261"/>
      <c r="R559" s="330"/>
      <c r="S559" s="330"/>
      <c r="T559" s="330"/>
      <c r="U559" s="328"/>
      <c r="V559" s="292"/>
      <c r="W559" s="149"/>
      <c r="X559" s="166"/>
      <c r="Y559" s="175" t="str">
        <f>IF(X559=Controles!$D$5,Controles!$E$5,IF(X559=Controles!$D$6,Controles!$E$6,IF(X559=Controles!$D$7,Controles!$E$7," ")))</f>
        <v xml:space="preserve"> </v>
      </c>
      <c r="Z559" s="166"/>
      <c r="AA559" s="65" t="str">
        <f>IF(Z559=Controles!$D$8,Controles!$E$8,IF(Z559=Controles!$D$9,Controles!$E$9," "))</f>
        <v xml:space="preserve"> </v>
      </c>
      <c r="AB559" s="65" t="str">
        <f t="shared" si="292"/>
        <v/>
      </c>
      <c r="AC559" s="166"/>
      <c r="AD559" s="166"/>
      <c r="AE559" s="166"/>
      <c r="AF559" s="97" t="str">
        <f>+IF(X559=Controles!$D$5,Controles!$N$5,IF(X559=Controles!$D$6,Controles!$N$6,IF(X559=Controles!$D$7,Controles!$N$7," ")))</f>
        <v xml:space="preserve"> </v>
      </c>
      <c r="AG559" s="138" t="str">
        <f>IFERROR(IF(AND(AF558=Controles!$N$5,AF559=Controles!$N$5),(AG558-(+AG558*AB559)),IF(AND(AF558=Controles!$N$7,AF559=Controles!$N$5),(AG557-(+AG557*AB559)),IF(AF559=Controles!$N$7,AG558,""))),"")</f>
        <v/>
      </c>
      <c r="AH559" s="138" t="str">
        <f>IFERROR(IF(AND(AF558=Controles!$N$7,AF559=Controles!$N$7),(AH558-(+AH558*AB559)),IF(AND(AF558=Controles!$N$5,AF559=Controles!$N$7),(AH557-(+AH557*AB559)),IF(AF559=Controles!$N$5,AH558,""))),"")</f>
        <v/>
      </c>
      <c r="AI559" s="178" t="str">
        <f t="shared" si="308"/>
        <v/>
      </c>
      <c r="AJ559" s="178" t="str">
        <f t="shared" si="309"/>
        <v/>
      </c>
      <c r="AK559" s="179" t="str">
        <f t="shared" si="310"/>
        <v xml:space="preserve"> </v>
      </c>
      <c r="AL559" s="180" t="str">
        <f>IFERROR(VLOOKUP(AK559,'Matriz Calificación'!$C$54:$F$78,2,FALSE),"")</f>
        <v/>
      </c>
      <c r="AM559" s="181" t="str">
        <f>IFERROR(VLOOKUP(AL559,'Matriz Calificación'!$D$54:$I$78,4,FALSE)," ")</f>
        <v xml:space="preserve"> </v>
      </c>
      <c r="AN559" s="290"/>
      <c r="AO559" s="290"/>
      <c r="AP559" s="292"/>
      <c r="AQ559" s="329"/>
      <c r="AR559" s="66"/>
      <c r="AS559" s="165"/>
      <c r="AT559" s="67"/>
      <c r="AU559" s="67"/>
      <c r="AV559" s="66"/>
      <c r="AW559" s="167"/>
      <c r="AX559" s="169"/>
      <c r="AY559" s="169"/>
      <c r="AZ559" s="259"/>
      <c r="BA559" s="250"/>
      <c r="BB559" s="169"/>
      <c r="BC559" s="250"/>
    </row>
    <row r="560" spans="2:55" s="170" customFormat="1" ht="21" hidden="1" customHeight="1" x14ac:dyDescent="0.25">
      <c r="B560" s="263"/>
      <c r="C560" s="266" t="str">
        <f>+IFERROR(VLOOKUP(B560,INF!$A$2:$B$90,2,FALSE)," ")</f>
        <v xml:space="preserve"> </v>
      </c>
      <c r="D560" s="258"/>
      <c r="E560" s="259"/>
      <c r="F560" s="260"/>
      <c r="G560" s="258"/>
      <c r="H560" s="250"/>
      <c r="I560" s="251"/>
      <c r="J560" s="254" t="str">
        <f t="shared" ref="J560" si="311">IF(G560&lt;&gt;"",CONCATENATE("Posibilidad de ",G560," por"," ",H560," debido a"," ",I560),"")</f>
        <v/>
      </c>
      <c r="K560" s="182"/>
      <c r="L560" s="261"/>
      <c r="M560" s="262"/>
      <c r="N560" s="261"/>
      <c r="O560" s="256"/>
      <c r="P560" s="292" t="str">
        <f>IF(O560="","",IF(O560&lt;=2,Probabilidad!$B$8,IF(O560&lt;=11.999,Probabilidad!$B$7,IF(O560&lt;=48,Probabilidad!$B$6,IF(O560&lt;=239.999,Probabilidad!$B$5,IF(O560&gt;=240,Probabilidad!$B$4,""))))))</f>
        <v/>
      </c>
      <c r="Q560" s="261"/>
      <c r="R560" s="330" t="str">
        <f>IFERROR(VLOOKUP(P560,Probabilidad!$B$4:$C$8,2,FALSE),"")</f>
        <v/>
      </c>
      <c r="S560" s="330" t="str">
        <f>IFERROR(VLOOKUP(Q560,Impacto!$B$4:$C$16,2,FALSE),"")</f>
        <v/>
      </c>
      <c r="T560" s="330" t="str">
        <f t="shared" ref="T560" si="312">IFERROR(VALUE((R560&amp;""&amp;S560))," ")</f>
        <v xml:space="preserve"> </v>
      </c>
      <c r="U560" s="328" t="str">
        <f>IFERROR(VLOOKUP(T560,'Matriz Calificación'!$C$54:$D$78,2,FALSE)," ")</f>
        <v xml:space="preserve"> </v>
      </c>
      <c r="V560" s="292" t="str">
        <f>IFERROR(VLOOKUP(T560,'Matriz Calificación'!$C$54:$F$78,3,FALSE)," ")</f>
        <v xml:space="preserve"> </v>
      </c>
      <c r="W560" s="149"/>
      <c r="X560" s="166"/>
      <c r="Y560" s="175" t="str">
        <f>IF(X560=Controles!$D$5,Controles!$E$5,IF(X560=Controles!$D$6,Controles!$E$6,IF(X560=Controles!$D$7,Controles!$E$7," ")))</f>
        <v xml:space="preserve"> </v>
      </c>
      <c r="Z560" s="166"/>
      <c r="AA560" s="65" t="str">
        <f>IF(Z560=Controles!$D$8,Controles!$E$8,IF(Z560=Controles!$D$9,Controles!$E$9," "))</f>
        <v xml:space="preserve"> </v>
      </c>
      <c r="AB560" s="65" t="str">
        <f t="shared" si="292"/>
        <v/>
      </c>
      <c r="AC560" s="166"/>
      <c r="AD560" s="166"/>
      <c r="AE560" s="166"/>
      <c r="AF560" s="97" t="str">
        <f>+IF(X560=Controles!$D$5,Controles!$N$5,IF(X560=Controles!$D$6,Controles!$N$6,IF(X560=Controles!$D$7,Controles!$N$7," ")))</f>
        <v xml:space="preserve"> </v>
      </c>
      <c r="AG560" s="138" t="str">
        <f>IFERROR(IF(AF560=Controles!$N$5,(($R$560-($R$560*AB560))),IF(AF560=Controles!$N$7,$R$560,""))," ")</f>
        <v/>
      </c>
      <c r="AH560" s="138" t="str">
        <f>IFERROR(IF(AF560=Controles!$N$7,(($S$560-($S$560*AB560))),IF(AF560=Controles!$N$5,$S$560,""))," ")</f>
        <v/>
      </c>
      <c r="AI560" s="178" t="str">
        <f>IFERROR(IF(AG560="","",IF(AG560&lt;=20,"20",IF(AG560&lt;=40,"40",IF(AG560&lt;=60,"60",IF(AG560&lt;=80,"80","100"))))),"")</f>
        <v/>
      </c>
      <c r="AJ560" s="178" t="str">
        <f>IFERROR(IF(AH560="","",IF(AH560&lt;=20,"20",IF(AH560&lt;=40,"40",IF(AH560&lt;=60,"60",IF(AH560&lt;=80,"80","100"))))),"")</f>
        <v/>
      </c>
      <c r="AK560" s="179" t="str">
        <f>IFERROR(VALUE((AI560&amp;""&amp;AJ560))," ")</f>
        <v xml:space="preserve"> </v>
      </c>
      <c r="AL560" s="180" t="str">
        <f>IFERROR(VLOOKUP(AK560,'Matriz Calificación'!$C$54:$F$78,2,FALSE),"")</f>
        <v/>
      </c>
      <c r="AM560" s="181" t="str">
        <f>IFERROR(VLOOKUP(AL560,'Matriz Calificación'!$D$54:$I$78,4,FALSE)," ")</f>
        <v xml:space="preserve"> </v>
      </c>
      <c r="AN560" s="288" t="e" cm="1" vm="1">
        <f t="array" aca="1" ref="AN560" ca="1">INDEX(AK560:AK568,COUNT(AK560:AK568))</f>
        <v>#VALUE!</v>
      </c>
      <c r="AO560" s="288" t="str">
        <f ca="1">IFERROR(VLOOKUP(AN560,'Matriz Calificación'!$C$54:$F$78,2,FALSE),"")</f>
        <v/>
      </c>
      <c r="AP560" s="292" t="str">
        <f ca="1">IFERROR(VLOOKUP(AO560,'Matriz Calificación'!$D$54:$I$78,4,FALSE)," ")</f>
        <v xml:space="preserve"> </v>
      </c>
      <c r="AQ560" s="329" t="str">
        <f ca="1">IFERROR(VLOOKUP(AO560,'Matriz Calificación'!$D$54:$I$78,5,FALSE)," ")</f>
        <v xml:space="preserve"> </v>
      </c>
      <c r="AR560" s="66"/>
      <c r="AS560" s="167"/>
      <c r="AT560" s="167"/>
      <c r="AU560" s="167"/>
      <c r="AV560" s="66"/>
      <c r="AW560" s="167"/>
      <c r="AX560" s="169"/>
      <c r="AY560" s="169"/>
      <c r="AZ560" s="259"/>
      <c r="BA560" s="250"/>
      <c r="BB560" s="169"/>
      <c r="BC560" s="250"/>
    </row>
    <row r="561" spans="2:55" s="170" customFormat="1" ht="21" hidden="1" customHeight="1" x14ac:dyDescent="0.25">
      <c r="B561" s="264"/>
      <c r="C561" s="267"/>
      <c r="D561" s="258"/>
      <c r="E561" s="259"/>
      <c r="F561" s="255"/>
      <c r="G561" s="258"/>
      <c r="H561" s="250"/>
      <c r="I561" s="252"/>
      <c r="J561" s="254"/>
      <c r="K561" s="182"/>
      <c r="L561" s="261"/>
      <c r="M561" s="262"/>
      <c r="N561" s="261"/>
      <c r="O561" s="256"/>
      <c r="P561" s="292"/>
      <c r="Q561" s="261"/>
      <c r="R561" s="330"/>
      <c r="S561" s="330"/>
      <c r="T561" s="330"/>
      <c r="U561" s="328"/>
      <c r="V561" s="292"/>
      <c r="W561" s="149"/>
      <c r="X561" s="166"/>
      <c r="Y561" s="175" t="str">
        <f>IF(X561=Controles!$D$5,Controles!$E$5,IF(X561=Controles!$D$6,Controles!$E$6,IF(X561=Controles!$D$7,Controles!$E$7," ")))</f>
        <v xml:space="preserve"> </v>
      </c>
      <c r="Z561" s="166"/>
      <c r="AA561" s="65" t="str">
        <f>IF(Z561=Controles!$D$8,Controles!$E$8,IF(Z561=Controles!$D$9,Controles!$E$9," "))</f>
        <v xml:space="preserve"> </v>
      </c>
      <c r="AB561" s="65" t="str">
        <f t="shared" si="292"/>
        <v/>
      </c>
      <c r="AC561" s="166"/>
      <c r="AD561" s="166"/>
      <c r="AE561" s="166"/>
      <c r="AF561" s="97" t="str">
        <f>+IF(X561=Controles!$D$5,Controles!$N$5,IF(X561=Controles!$D$6,Controles!$N$6,IF(X561=Controles!$D$7,Controles!$N$7," ")))</f>
        <v xml:space="preserve"> </v>
      </c>
      <c r="AG561" s="138" t="str">
        <f>IFERROR(IF(AND(AF560=Controles!$N$5,AF561=Controles!$N$5),(AG560-(+AG560*AB561)),IF(AF561=Controles!$N$5,(R560-(+R560*AB561)),IF(AF561=Controles!$N$7,AG560,""))),"")</f>
        <v/>
      </c>
      <c r="AH561" s="138" t="str">
        <f>IFERROR(IF(AND(AF560=Controles!$N$7,AF561=Controles!$N$7),(AH560-(+AH560*AB561)),IF(AF561=Controles!$N$7,($S$560-(+$S$560*AB561)),IF(AF561=Controles!$N$5,AH560,""))),"")</f>
        <v/>
      </c>
      <c r="AI561" s="178" t="str">
        <f t="shared" ref="AI561:AI568" si="313">IFERROR(IF(AG561="","",IF(AG561&lt;=20,"20",IF(AG561&lt;=40,"40",IF(AG561&lt;=60,"60",IF(AG561&lt;=80,"80","100"))))),"")</f>
        <v/>
      </c>
      <c r="AJ561" s="178" t="str">
        <f t="shared" ref="AJ561:AJ568" si="314">IFERROR(IF(AH561="","",IF(AH561&lt;=20,"20",IF(AH561&lt;=40,"40",IF(AH561&lt;=60,"60",IF(AH561&lt;=80,"80","100"))))),"")</f>
        <v/>
      </c>
      <c r="AK561" s="179" t="str">
        <f t="shared" ref="AK561:AK568" si="315">IFERROR(VALUE((AI561&amp;""&amp;AJ561))," ")</f>
        <v xml:space="preserve"> </v>
      </c>
      <c r="AL561" s="180" t="str">
        <f>IFERROR(VLOOKUP(AK561,'Matriz Calificación'!$C$54:$F$78,2,FALSE),"")</f>
        <v/>
      </c>
      <c r="AM561" s="181" t="str">
        <f>IFERROR(VLOOKUP(AL561,'Matriz Calificación'!$D$54:$I$78,4,FALSE)," ")</f>
        <v xml:space="preserve"> </v>
      </c>
      <c r="AN561" s="289"/>
      <c r="AO561" s="289"/>
      <c r="AP561" s="292"/>
      <c r="AQ561" s="329"/>
      <c r="AR561" s="66"/>
      <c r="AS561" s="167"/>
      <c r="AT561" s="167"/>
      <c r="AU561" s="167"/>
      <c r="AV561" s="66"/>
      <c r="AW561" s="167"/>
      <c r="AX561" s="169"/>
      <c r="AY561" s="169"/>
      <c r="AZ561" s="259"/>
      <c r="BA561" s="250"/>
      <c r="BB561" s="169"/>
      <c r="BC561" s="250"/>
    </row>
    <row r="562" spans="2:55" s="170" customFormat="1" ht="21" hidden="1" customHeight="1" x14ac:dyDescent="0.25">
      <c r="B562" s="264"/>
      <c r="C562" s="267"/>
      <c r="D562" s="258"/>
      <c r="E562" s="259"/>
      <c r="F562" s="255"/>
      <c r="G562" s="258"/>
      <c r="H562" s="250"/>
      <c r="I562" s="252"/>
      <c r="J562" s="254"/>
      <c r="K562" s="182"/>
      <c r="L562" s="261"/>
      <c r="M562" s="262"/>
      <c r="N562" s="261"/>
      <c r="O562" s="256"/>
      <c r="P562" s="292"/>
      <c r="Q562" s="261"/>
      <c r="R562" s="330"/>
      <c r="S562" s="330"/>
      <c r="T562" s="330"/>
      <c r="U562" s="328"/>
      <c r="V562" s="292"/>
      <c r="W562" s="149"/>
      <c r="X562" s="166"/>
      <c r="Y562" s="175" t="str">
        <f>IF(X562=Controles!$D$5,Controles!$E$5,IF(X562=Controles!$D$6,Controles!$E$6,IF(X562=Controles!$D$7,Controles!$E$7," ")))</f>
        <v xml:space="preserve"> </v>
      </c>
      <c r="Z562" s="166"/>
      <c r="AA562" s="65" t="str">
        <f>IF(Z562=Controles!$D$8,Controles!$E$8,IF(Z562=Controles!$D$9,Controles!$E$9," "))</f>
        <v xml:space="preserve"> </v>
      </c>
      <c r="AB562" s="65" t="str">
        <f t="shared" si="292"/>
        <v/>
      </c>
      <c r="AC562" s="166"/>
      <c r="AD562" s="166"/>
      <c r="AE562" s="166"/>
      <c r="AF562" s="97" t="str">
        <f>+IF(X562=Controles!$D$5,Controles!$N$5,IF(X562=Controles!$D$6,Controles!$N$6,IF(X562=Controles!$D$7,Controles!$N$7," ")))</f>
        <v xml:space="preserve"> </v>
      </c>
      <c r="AG562" s="138" t="str">
        <f>IFERROR(IF(AND(AF561=Controles!$N$5,AF562=Controles!$N$5),(AG561-(+AG561*AB562)),IF(AND(AF561=Controles!$N$7,AF562=Controles!$N$5),(AG560-(+AG560*AB562)),IF(AF562=Controles!$N$7,AG561,""))),"")</f>
        <v/>
      </c>
      <c r="AH562" s="138" t="str">
        <f>IFERROR(IF(AND(AF561=Controles!$N$7,AF562=Controles!$N$7),(AH561-(+AH561*AB562)),IF(AND(AF561=Controles!$N$5,AF562=Controles!$N$7),(AH560-(+AH560*AB562)),IF(AF562=Controles!$N$5,AH561,""))),"")</f>
        <v/>
      </c>
      <c r="AI562" s="178" t="str">
        <f t="shared" si="313"/>
        <v/>
      </c>
      <c r="AJ562" s="178" t="str">
        <f t="shared" si="314"/>
        <v/>
      </c>
      <c r="AK562" s="179" t="str">
        <f t="shared" si="315"/>
        <v xml:space="preserve"> </v>
      </c>
      <c r="AL562" s="180" t="str">
        <f>IFERROR(VLOOKUP(AK562,'Matriz Calificación'!$C$54:$F$78,2,FALSE),"")</f>
        <v/>
      </c>
      <c r="AM562" s="181" t="str">
        <f>IFERROR(VLOOKUP(AL562,'Matriz Calificación'!$D$54:$I$78,4,FALSE)," ")</f>
        <v xml:space="preserve"> </v>
      </c>
      <c r="AN562" s="289"/>
      <c r="AO562" s="289"/>
      <c r="AP562" s="292"/>
      <c r="AQ562" s="329"/>
      <c r="AR562" s="66"/>
      <c r="AS562" s="167"/>
      <c r="AT562" s="167"/>
      <c r="AU562" s="167"/>
      <c r="AV562" s="66"/>
      <c r="AW562" s="167"/>
      <c r="AX562" s="169"/>
      <c r="AY562" s="169"/>
      <c r="AZ562" s="259"/>
      <c r="BA562" s="250"/>
      <c r="BB562" s="169"/>
      <c r="BC562" s="250"/>
    </row>
    <row r="563" spans="2:55" s="170" customFormat="1" ht="21" hidden="1" customHeight="1" x14ac:dyDescent="0.25">
      <c r="B563" s="264"/>
      <c r="C563" s="267"/>
      <c r="D563" s="258"/>
      <c r="E563" s="259"/>
      <c r="F563" s="255"/>
      <c r="G563" s="258"/>
      <c r="H563" s="250"/>
      <c r="I563" s="252"/>
      <c r="J563" s="254"/>
      <c r="K563" s="182"/>
      <c r="L563" s="261"/>
      <c r="M563" s="262"/>
      <c r="N563" s="261"/>
      <c r="O563" s="256"/>
      <c r="P563" s="292"/>
      <c r="Q563" s="261"/>
      <c r="R563" s="330"/>
      <c r="S563" s="330"/>
      <c r="T563" s="330"/>
      <c r="U563" s="328"/>
      <c r="V563" s="292"/>
      <c r="W563" s="149"/>
      <c r="X563" s="166"/>
      <c r="Y563" s="175" t="str">
        <f>IF(X563=Controles!$D$5,Controles!$E$5,IF(X563=Controles!$D$6,Controles!$E$6,IF(X563=Controles!$D$7,Controles!$E$7," ")))</f>
        <v xml:space="preserve"> </v>
      </c>
      <c r="Z563" s="166"/>
      <c r="AA563" s="65" t="str">
        <f>IF(Z563=Controles!$D$8,Controles!$E$8,IF(Z563=Controles!$D$9,Controles!$E$9," "))</f>
        <v xml:space="preserve"> </v>
      </c>
      <c r="AB563" s="65" t="str">
        <f t="shared" si="292"/>
        <v/>
      </c>
      <c r="AC563" s="166"/>
      <c r="AD563" s="166"/>
      <c r="AE563" s="166"/>
      <c r="AF563" s="97" t="str">
        <f>+IF(X563=Controles!$D$5,Controles!$N$5,IF(X563=Controles!$D$6,Controles!$N$6,IF(X563=Controles!$D$7,Controles!$N$7," ")))</f>
        <v xml:space="preserve"> </v>
      </c>
      <c r="AG563" s="138" t="str">
        <f>IFERROR(IF(AND(AF562=Controles!$N$5,AF563=Controles!$N$5),(AG562-(+AG562*AB563)),IF(AND(AF562=Controles!$N$7,AF563=Controles!$N$5),(AG561-(+AG561*AB563)),IF(AF563=Controles!$N$7,AG562,""))),"")</f>
        <v/>
      </c>
      <c r="AH563" s="138" t="str">
        <f>IFERROR(IF(AND(AF562=Controles!$N$7,AF563=Controles!$N$7),(AH562-(+AH562*AB563)),IF(AND(AF562=Controles!$N$5,AF563=Controles!$N$7),(AH561-(+AH561*AB563)),IF(AF563=Controles!$N$5,AH562,""))),"")</f>
        <v/>
      </c>
      <c r="AI563" s="178" t="str">
        <f t="shared" si="313"/>
        <v/>
      </c>
      <c r="AJ563" s="178" t="str">
        <f t="shared" si="314"/>
        <v/>
      </c>
      <c r="AK563" s="179" t="str">
        <f t="shared" si="315"/>
        <v xml:space="preserve"> </v>
      </c>
      <c r="AL563" s="180" t="str">
        <f>IFERROR(VLOOKUP(AK563,'Matriz Calificación'!$C$54:$F$78,2,FALSE),"")</f>
        <v/>
      </c>
      <c r="AM563" s="181" t="str">
        <f>IFERROR(VLOOKUP(AL563,'Matriz Calificación'!$D$54:$I$78,4,FALSE)," ")</f>
        <v xml:space="preserve"> </v>
      </c>
      <c r="AN563" s="289"/>
      <c r="AO563" s="289"/>
      <c r="AP563" s="292"/>
      <c r="AQ563" s="329"/>
      <c r="AR563" s="66"/>
      <c r="AS563" s="167"/>
      <c r="AT563" s="167"/>
      <c r="AU563" s="167"/>
      <c r="AV563" s="66"/>
      <c r="AW563" s="167"/>
      <c r="AX563" s="169"/>
      <c r="AY563" s="169"/>
      <c r="AZ563" s="259"/>
      <c r="BA563" s="250"/>
      <c r="BB563" s="169"/>
      <c r="BC563" s="250"/>
    </row>
    <row r="564" spans="2:55" s="170" customFormat="1" ht="21" hidden="1" customHeight="1" x14ac:dyDescent="0.25">
      <c r="B564" s="264"/>
      <c r="C564" s="267"/>
      <c r="D564" s="258"/>
      <c r="E564" s="259"/>
      <c r="F564" s="255"/>
      <c r="G564" s="258"/>
      <c r="H564" s="250"/>
      <c r="I564" s="252"/>
      <c r="J564" s="254"/>
      <c r="K564" s="182"/>
      <c r="L564" s="261"/>
      <c r="M564" s="262"/>
      <c r="N564" s="261"/>
      <c r="O564" s="256"/>
      <c r="P564" s="292"/>
      <c r="Q564" s="261"/>
      <c r="R564" s="330"/>
      <c r="S564" s="330"/>
      <c r="T564" s="330"/>
      <c r="U564" s="328"/>
      <c r="V564" s="292"/>
      <c r="W564" s="149"/>
      <c r="X564" s="166"/>
      <c r="Y564" s="175" t="str">
        <f>IF(X564=Controles!$D$5,Controles!$E$5,IF(X564=Controles!$D$6,Controles!$E$6,IF(X564=Controles!$D$7,Controles!$E$7," ")))</f>
        <v xml:space="preserve"> </v>
      </c>
      <c r="Z564" s="166"/>
      <c r="AA564" s="65" t="str">
        <f>IF(Z564=Controles!$D$8,Controles!$E$8,IF(Z564=Controles!$D$9,Controles!$E$9," "))</f>
        <v xml:space="preserve"> </v>
      </c>
      <c r="AB564" s="65" t="str">
        <f t="shared" si="292"/>
        <v/>
      </c>
      <c r="AC564" s="166"/>
      <c r="AD564" s="166"/>
      <c r="AE564" s="166"/>
      <c r="AF564" s="97" t="str">
        <f>+IF(X564=Controles!$D$5,Controles!$N$5,IF(X564=Controles!$D$6,Controles!$N$6,IF(X564=Controles!$D$7,Controles!$N$7," ")))</f>
        <v xml:space="preserve"> </v>
      </c>
      <c r="AG564" s="138" t="str">
        <f>IFERROR(IF(AND(AF563=Controles!$N$5,AF564=Controles!$N$5),(AG563-(+AG563*AB564)),IF(AND(AF563=Controles!$N$7,AF564=Controles!$N$5),(AG562-(+AG562*AB564)),IF(AF564=Controles!$N$7,AG563,""))),"")</f>
        <v/>
      </c>
      <c r="AH564" s="138" t="str">
        <f>IFERROR(IF(AND(AF563=Controles!$N$7,AF564=Controles!$N$7),(AH563-(+AH563*AB564)),IF(AND(AF563=Controles!$N$5,AF564=Controles!$N$7),(AH562-(+AH562*AB564)),IF(AF564=Controles!$N$5,AH563,""))),"")</f>
        <v/>
      </c>
      <c r="AI564" s="178" t="str">
        <f t="shared" si="313"/>
        <v/>
      </c>
      <c r="AJ564" s="178" t="str">
        <f t="shared" si="314"/>
        <v/>
      </c>
      <c r="AK564" s="179" t="str">
        <f t="shared" si="315"/>
        <v xml:space="preserve"> </v>
      </c>
      <c r="AL564" s="180" t="str">
        <f>IFERROR(VLOOKUP(AK564,'Matriz Calificación'!$C$54:$F$78,2,FALSE),"")</f>
        <v/>
      </c>
      <c r="AM564" s="181" t="str">
        <f>IFERROR(VLOOKUP(AL564,'Matriz Calificación'!$D$54:$I$78,4,FALSE)," ")</f>
        <v xml:space="preserve"> </v>
      </c>
      <c r="AN564" s="289"/>
      <c r="AO564" s="289"/>
      <c r="AP564" s="292"/>
      <c r="AQ564" s="329"/>
      <c r="AR564" s="66"/>
      <c r="AS564" s="167"/>
      <c r="AT564" s="167"/>
      <c r="AU564" s="167"/>
      <c r="AV564" s="66"/>
      <c r="AW564" s="167"/>
      <c r="AX564" s="169"/>
      <c r="AY564" s="169"/>
      <c r="AZ564" s="259"/>
      <c r="BA564" s="250"/>
      <c r="BB564" s="169"/>
      <c r="BC564" s="250"/>
    </row>
    <row r="565" spans="2:55" s="170" customFormat="1" ht="21" hidden="1" customHeight="1" x14ac:dyDescent="0.25">
      <c r="B565" s="264"/>
      <c r="C565" s="267"/>
      <c r="D565" s="258"/>
      <c r="E565" s="259"/>
      <c r="F565" s="255"/>
      <c r="G565" s="258"/>
      <c r="H565" s="250"/>
      <c r="I565" s="252"/>
      <c r="J565" s="254"/>
      <c r="K565" s="182"/>
      <c r="L565" s="261"/>
      <c r="M565" s="262"/>
      <c r="N565" s="261"/>
      <c r="O565" s="256"/>
      <c r="P565" s="292"/>
      <c r="Q565" s="261"/>
      <c r="R565" s="330"/>
      <c r="S565" s="330"/>
      <c r="T565" s="330"/>
      <c r="U565" s="328"/>
      <c r="V565" s="292"/>
      <c r="W565" s="149"/>
      <c r="X565" s="166"/>
      <c r="Y565" s="175" t="str">
        <f>IF(X565=Controles!$D$5,Controles!$E$5,IF(X565=Controles!$D$6,Controles!$E$6,IF(X565=Controles!$D$7,Controles!$E$7," ")))</f>
        <v xml:space="preserve"> </v>
      </c>
      <c r="Z565" s="166"/>
      <c r="AA565" s="65" t="str">
        <f>IF(Z565=Controles!$D$8,Controles!$E$8,IF(Z565=Controles!$D$9,Controles!$E$9," "))</f>
        <v xml:space="preserve"> </v>
      </c>
      <c r="AB565" s="65" t="str">
        <f t="shared" si="292"/>
        <v/>
      </c>
      <c r="AC565" s="166"/>
      <c r="AD565" s="166"/>
      <c r="AE565" s="166"/>
      <c r="AF565" s="97" t="str">
        <f>+IF(X565=Controles!$D$5,Controles!$N$5,IF(X565=Controles!$D$6,Controles!$N$6,IF(X565=Controles!$D$7,Controles!$N$7," ")))</f>
        <v xml:space="preserve"> </v>
      </c>
      <c r="AG565" s="138" t="str">
        <f>IFERROR(IF(AND(AF564=Controles!$N$5,AF565=Controles!$N$5),(AG564-(+AG564*AB565)),IF(AND(AF564=Controles!$N$7,AF565=Controles!$N$5),(AG563-(+AG563*AB565)),IF(AF565=Controles!$N$7,AG564,""))),"")</f>
        <v/>
      </c>
      <c r="AH565" s="138" t="str">
        <f>IFERROR(IF(AND(AF564=Controles!$N$7,AF565=Controles!$N$7),(AH564-(+AH564*AB565)),IF(AND(AF564=Controles!$N$5,AF565=Controles!$N$7),(AH563-(+AH563*AB565)),IF(AF565=Controles!$N$5,AH564,""))),"")</f>
        <v/>
      </c>
      <c r="AI565" s="178" t="str">
        <f t="shared" si="313"/>
        <v/>
      </c>
      <c r="AJ565" s="178" t="str">
        <f t="shared" si="314"/>
        <v/>
      </c>
      <c r="AK565" s="179" t="str">
        <f t="shared" si="315"/>
        <v xml:space="preserve"> </v>
      </c>
      <c r="AL565" s="180" t="str">
        <f>IFERROR(VLOOKUP(AK565,'Matriz Calificación'!$C$54:$F$78,2,FALSE),"")</f>
        <v/>
      </c>
      <c r="AM565" s="181" t="str">
        <f>IFERROR(VLOOKUP(AL565,'Matriz Calificación'!$D$54:$I$78,4,FALSE)," ")</f>
        <v xml:space="preserve"> </v>
      </c>
      <c r="AN565" s="289"/>
      <c r="AO565" s="289"/>
      <c r="AP565" s="292"/>
      <c r="AQ565" s="329"/>
      <c r="AR565" s="66"/>
      <c r="AS565" s="167"/>
      <c r="AT565" s="167"/>
      <c r="AU565" s="167"/>
      <c r="AV565" s="66"/>
      <c r="AW565" s="167"/>
      <c r="AX565" s="169"/>
      <c r="AY565" s="169"/>
      <c r="AZ565" s="259"/>
      <c r="BA565" s="250"/>
      <c r="BB565" s="169"/>
      <c r="BC565" s="250"/>
    </row>
    <row r="566" spans="2:55" s="170" customFormat="1" ht="21" hidden="1" customHeight="1" x14ac:dyDescent="0.25">
      <c r="B566" s="264"/>
      <c r="C566" s="267"/>
      <c r="D566" s="258"/>
      <c r="E566" s="259"/>
      <c r="F566" s="255"/>
      <c r="G566" s="258"/>
      <c r="H566" s="250"/>
      <c r="I566" s="252"/>
      <c r="J566" s="254"/>
      <c r="K566" s="182"/>
      <c r="L566" s="261"/>
      <c r="M566" s="262"/>
      <c r="N566" s="261"/>
      <c r="O566" s="256"/>
      <c r="P566" s="292"/>
      <c r="Q566" s="261"/>
      <c r="R566" s="330"/>
      <c r="S566" s="330"/>
      <c r="T566" s="330"/>
      <c r="U566" s="328"/>
      <c r="V566" s="292"/>
      <c r="W566" s="149"/>
      <c r="X566" s="166"/>
      <c r="Y566" s="175" t="str">
        <f>IF(X566=Controles!$D$5,Controles!$E$5,IF(X566=Controles!$D$6,Controles!$E$6,IF(X566=Controles!$D$7,Controles!$E$7," ")))</f>
        <v xml:space="preserve"> </v>
      </c>
      <c r="Z566" s="166"/>
      <c r="AA566" s="65" t="str">
        <f>IF(Z566=Controles!$D$8,Controles!$E$8,IF(Z566=Controles!$D$9,Controles!$E$9," "))</f>
        <v xml:space="preserve"> </v>
      </c>
      <c r="AB566" s="65" t="str">
        <f t="shared" si="292"/>
        <v/>
      </c>
      <c r="AC566" s="166"/>
      <c r="AD566" s="166"/>
      <c r="AE566" s="166"/>
      <c r="AF566" s="97" t="str">
        <f>+IF(X566=Controles!$D$5,Controles!$N$5,IF(X566=Controles!$D$6,Controles!$N$6,IF(X566=Controles!$D$7,Controles!$N$7," ")))</f>
        <v xml:space="preserve"> </v>
      </c>
      <c r="AG566" s="138" t="str">
        <f>IFERROR(IF(AND(AF565=Controles!$N$5,AF566=Controles!$N$5),(AG565-(+AG565*AB566)),IF(AND(AF565=Controles!$N$7,AF566=Controles!$N$5),(AG564-(+AG564*AB566)),IF(AF566=Controles!$N$7,AG565,""))),"")</f>
        <v/>
      </c>
      <c r="AH566" s="138" t="str">
        <f>IFERROR(IF(AND(AF565=Controles!$N$7,AF566=Controles!$N$7),(AH565-(+AH565*AB566)),IF(AND(AF565=Controles!$N$5,AF566=Controles!$N$7),(AH564-(+AH564*AB566)),IF(AF566=Controles!$N$5,AH565,""))),"")</f>
        <v/>
      </c>
      <c r="AI566" s="178" t="str">
        <f t="shared" si="313"/>
        <v/>
      </c>
      <c r="AJ566" s="178" t="str">
        <f t="shared" si="314"/>
        <v/>
      </c>
      <c r="AK566" s="179" t="str">
        <f t="shared" si="315"/>
        <v xml:space="preserve"> </v>
      </c>
      <c r="AL566" s="180" t="str">
        <f>IFERROR(VLOOKUP(AK566,'Matriz Calificación'!$C$54:$F$78,2,FALSE),"")</f>
        <v/>
      </c>
      <c r="AM566" s="181" t="str">
        <f>IFERROR(VLOOKUP(AL566,'Matriz Calificación'!$D$54:$I$78,4,FALSE)," ")</f>
        <v xml:space="preserve"> </v>
      </c>
      <c r="AN566" s="289"/>
      <c r="AO566" s="289"/>
      <c r="AP566" s="292"/>
      <c r="AQ566" s="329"/>
      <c r="AR566" s="66"/>
      <c r="AS566" s="165"/>
      <c r="AT566" s="168"/>
      <c r="AU566" s="168"/>
      <c r="AV566" s="66"/>
      <c r="AW566" s="167"/>
      <c r="AX566" s="169"/>
      <c r="AY566" s="169"/>
      <c r="AZ566" s="259"/>
      <c r="BA566" s="250"/>
      <c r="BB566" s="169"/>
      <c r="BC566" s="250"/>
    </row>
    <row r="567" spans="2:55" s="170" customFormat="1" ht="21" hidden="1" customHeight="1" x14ac:dyDescent="0.25">
      <c r="B567" s="264"/>
      <c r="C567" s="267"/>
      <c r="D567" s="258"/>
      <c r="E567" s="259"/>
      <c r="F567" s="255"/>
      <c r="G567" s="258"/>
      <c r="H567" s="250"/>
      <c r="I567" s="252"/>
      <c r="J567" s="254"/>
      <c r="K567" s="182"/>
      <c r="L567" s="261"/>
      <c r="M567" s="262"/>
      <c r="N567" s="261"/>
      <c r="O567" s="256"/>
      <c r="P567" s="292"/>
      <c r="Q567" s="261"/>
      <c r="R567" s="330"/>
      <c r="S567" s="330"/>
      <c r="T567" s="330"/>
      <c r="U567" s="328"/>
      <c r="V567" s="292"/>
      <c r="W567" s="149"/>
      <c r="X567" s="166"/>
      <c r="Y567" s="175" t="str">
        <f>IF(X567=Controles!$D$5,Controles!$E$5,IF(X567=Controles!$D$6,Controles!$E$6,IF(X567=Controles!$D$7,Controles!$E$7," ")))</f>
        <v xml:space="preserve"> </v>
      </c>
      <c r="Z567" s="166"/>
      <c r="AA567" s="65" t="str">
        <f>IF(Z567=Controles!$D$8,Controles!$E$8,IF(Z567=Controles!$D$9,Controles!$E$9," "))</f>
        <v xml:space="preserve"> </v>
      </c>
      <c r="AB567" s="65" t="str">
        <f t="shared" si="292"/>
        <v/>
      </c>
      <c r="AC567" s="166"/>
      <c r="AD567" s="166"/>
      <c r="AE567" s="166"/>
      <c r="AF567" s="97" t="str">
        <f>+IF(X567=Controles!$D$5,Controles!$N$5,IF(X567=Controles!$D$6,Controles!$N$6,IF(X567=Controles!$D$7,Controles!$N$7," ")))</f>
        <v xml:space="preserve"> </v>
      </c>
      <c r="AG567" s="138" t="str">
        <f>IFERROR(IF(AND(AF566=Controles!$N$5,AF567=Controles!$N$5),(AG566-(+AG566*AB567)),IF(AND(AF566=Controles!$N$7,AF567=Controles!$N$5),(AG565-(+AG565*AB567)),IF(AF567=Controles!$N$7,AG566,""))),"")</f>
        <v/>
      </c>
      <c r="AH567" s="138" t="str">
        <f>IFERROR(IF(AND(AF566=Controles!$N$7,AF567=Controles!$N$7),(AH566-(+AH566*AB567)),IF(AND(AF566=Controles!$N$5,AF567=Controles!$N$7),(AH565-(+AH565*AB567)),IF(AF567=Controles!$N$5,AH566,""))),"")</f>
        <v/>
      </c>
      <c r="AI567" s="178" t="str">
        <f t="shared" si="313"/>
        <v/>
      </c>
      <c r="AJ567" s="178" t="str">
        <f t="shared" si="314"/>
        <v/>
      </c>
      <c r="AK567" s="179" t="str">
        <f t="shared" si="315"/>
        <v xml:space="preserve"> </v>
      </c>
      <c r="AL567" s="180" t="str">
        <f>IFERROR(VLOOKUP(AK567,'Matriz Calificación'!$C$54:$F$78,2,FALSE),"")</f>
        <v/>
      </c>
      <c r="AM567" s="181" t="str">
        <f>IFERROR(VLOOKUP(AL567,'Matriz Calificación'!$D$54:$I$78,4,FALSE)," ")</f>
        <v xml:space="preserve"> </v>
      </c>
      <c r="AN567" s="289"/>
      <c r="AO567" s="289"/>
      <c r="AP567" s="292"/>
      <c r="AQ567" s="329"/>
      <c r="AR567" s="66"/>
      <c r="AS567" s="165"/>
      <c r="AT567" s="168"/>
      <c r="AU567" s="168"/>
      <c r="AV567" s="66"/>
      <c r="AW567" s="167"/>
      <c r="AX567" s="169"/>
      <c r="AY567" s="169"/>
      <c r="AZ567" s="259"/>
      <c r="BA567" s="250"/>
      <c r="BB567" s="169"/>
      <c r="BC567" s="250"/>
    </row>
    <row r="568" spans="2:55" s="170" customFormat="1" ht="21" hidden="1" customHeight="1" x14ac:dyDescent="0.25">
      <c r="B568" s="265"/>
      <c r="C568" s="268"/>
      <c r="D568" s="258"/>
      <c r="E568" s="259"/>
      <c r="F568" s="255"/>
      <c r="G568" s="258"/>
      <c r="H568" s="250"/>
      <c r="I568" s="253"/>
      <c r="J568" s="254"/>
      <c r="K568" s="182"/>
      <c r="L568" s="261"/>
      <c r="M568" s="262"/>
      <c r="N568" s="261"/>
      <c r="O568" s="257"/>
      <c r="P568" s="292"/>
      <c r="Q568" s="261"/>
      <c r="R568" s="330"/>
      <c r="S568" s="330"/>
      <c r="T568" s="330"/>
      <c r="U568" s="328"/>
      <c r="V568" s="292"/>
      <c r="W568" s="149"/>
      <c r="X568" s="166"/>
      <c r="Y568" s="175" t="str">
        <f>IF(X568=Controles!$D$5,Controles!$E$5,IF(X568=Controles!$D$6,Controles!$E$6,IF(X568=Controles!$D$7,Controles!$E$7," ")))</f>
        <v xml:space="preserve"> </v>
      </c>
      <c r="Z568" s="166"/>
      <c r="AA568" s="65" t="str">
        <f>IF(Z568=Controles!$D$8,Controles!$E$8,IF(Z568=Controles!$D$9,Controles!$E$9," "))</f>
        <v xml:space="preserve"> </v>
      </c>
      <c r="AB568" s="65" t="str">
        <f t="shared" si="292"/>
        <v/>
      </c>
      <c r="AC568" s="166"/>
      <c r="AD568" s="166"/>
      <c r="AE568" s="166"/>
      <c r="AF568" s="97" t="str">
        <f>+IF(X568=Controles!$D$5,Controles!$N$5,IF(X568=Controles!$D$6,Controles!$N$6,IF(X568=Controles!$D$7,Controles!$N$7," ")))</f>
        <v xml:space="preserve"> </v>
      </c>
      <c r="AG568" s="138" t="str">
        <f>IFERROR(IF(AND(AF567=Controles!$N$5,AF568=Controles!$N$5),(AG567-(+AG567*AB568)),IF(AND(AF567=Controles!$N$7,AF568=Controles!$N$5),(AG566-(+AG566*AB568)),IF(AF568=Controles!$N$7,AG567,""))),"")</f>
        <v/>
      </c>
      <c r="AH568" s="138" t="str">
        <f>IFERROR(IF(AND(AF567=Controles!$N$7,AF568=Controles!$N$7),(AH567-(+AH567*AB568)),IF(AND(AF567=Controles!$N$5,AF568=Controles!$N$7),(AH566-(+AH566*AB568)),IF(AF568=Controles!$N$5,AH567,""))),"")</f>
        <v/>
      </c>
      <c r="AI568" s="178" t="str">
        <f t="shared" si="313"/>
        <v/>
      </c>
      <c r="AJ568" s="178" t="str">
        <f t="shared" si="314"/>
        <v/>
      </c>
      <c r="AK568" s="179" t="str">
        <f t="shared" si="315"/>
        <v xml:space="preserve"> </v>
      </c>
      <c r="AL568" s="180" t="str">
        <f>IFERROR(VLOOKUP(AK568,'Matriz Calificación'!$C$54:$F$78,2,FALSE),"")</f>
        <v/>
      </c>
      <c r="AM568" s="181" t="str">
        <f>IFERROR(VLOOKUP(AL568,'Matriz Calificación'!$D$54:$I$78,4,FALSE)," ")</f>
        <v xml:space="preserve"> </v>
      </c>
      <c r="AN568" s="290"/>
      <c r="AO568" s="290"/>
      <c r="AP568" s="292"/>
      <c r="AQ568" s="329"/>
      <c r="AR568" s="66"/>
      <c r="AS568" s="165"/>
      <c r="AT568" s="67"/>
      <c r="AU568" s="67"/>
      <c r="AV568" s="66"/>
      <c r="AW568" s="167"/>
      <c r="AX568" s="169"/>
      <c r="AY568" s="169"/>
      <c r="AZ568" s="259"/>
      <c r="BA568" s="250"/>
      <c r="BB568" s="169"/>
      <c r="BC568" s="250"/>
    </row>
    <row r="569" spans="2:55" s="170" customFormat="1" ht="21" hidden="1" customHeight="1" x14ac:dyDescent="0.25">
      <c r="B569" s="263"/>
      <c r="C569" s="266" t="str">
        <f>+IFERROR(VLOOKUP(B569,INF!$A$2:$B$90,2,FALSE)," ")</f>
        <v xml:space="preserve"> </v>
      </c>
      <c r="D569" s="258"/>
      <c r="E569" s="259"/>
      <c r="F569" s="260"/>
      <c r="G569" s="258"/>
      <c r="H569" s="250"/>
      <c r="I569" s="251"/>
      <c r="J569" s="254" t="str">
        <f t="shared" ref="J569" si="316">IF(G569&lt;&gt;"",CONCATENATE("Posibilidad de ",G569," por"," ",H569," debido a"," ",I569),"")</f>
        <v/>
      </c>
      <c r="K569" s="182"/>
      <c r="L569" s="261"/>
      <c r="M569" s="262"/>
      <c r="N569" s="261"/>
      <c r="O569" s="256"/>
      <c r="P569" s="292" t="str">
        <f>IF(O569="","",IF(O569&lt;=2,Probabilidad!$B$8,IF(O569&lt;=11.999,Probabilidad!$B$7,IF(O569&lt;=48,Probabilidad!$B$6,IF(O569&lt;=239.999,Probabilidad!$B$5,IF(O569&gt;=240,Probabilidad!$B$4,""))))))</f>
        <v/>
      </c>
      <c r="Q569" s="261"/>
      <c r="R569" s="330" t="str">
        <f>IFERROR(VLOOKUP(P569,Probabilidad!$B$4:$C$8,2,FALSE),"")</f>
        <v/>
      </c>
      <c r="S569" s="330" t="str">
        <f>IFERROR(VLOOKUP(Q569,Impacto!$B$4:$C$16,2,FALSE),"")</f>
        <v/>
      </c>
      <c r="T569" s="330" t="str">
        <f t="shared" ref="T569" si="317">IFERROR(VALUE((R569&amp;""&amp;S569))," ")</f>
        <v xml:space="preserve"> </v>
      </c>
      <c r="U569" s="328" t="str">
        <f>IFERROR(VLOOKUP(T569,'Matriz Calificación'!$C$54:$D$78,2,FALSE)," ")</f>
        <v xml:space="preserve"> </v>
      </c>
      <c r="V569" s="292" t="str">
        <f>IFERROR(VLOOKUP(T569,'Matriz Calificación'!$C$54:$F$78,3,FALSE)," ")</f>
        <v xml:space="preserve"> </v>
      </c>
      <c r="W569" s="149"/>
      <c r="X569" s="166"/>
      <c r="Y569" s="175" t="str">
        <f>IF(X569=Controles!$D$5,Controles!$E$5,IF(X569=Controles!$D$6,Controles!$E$6,IF(X569=Controles!$D$7,Controles!$E$7," ")))</f>
        <v xml:space="preserve"> </v>
      </c>
      <c r="Z569" s="166"/>
      <c r="AA569" s="65" t="str">
        <f>IF(Z569=Controles!$D$8,Controles!$E$8,IF(Z569=Controles!$D$9,Controles!$E$9," "))</f>
        <v xml:space="preserve"> </v>
      </c>
      <c r="AB569" s="65" t="str">
        <f t="shared" si="292"/>
        <v/>
      </c>
      <c r="AC569" s="166"/>
      <c r="AD569" s="166"/>
      <c r="AE569" s="166"/>
      <c r="AF569" s="97" t="str">
        <f>+IF(X569=Controles!$D$5,Controles!$N$5,IF(X569=Controles!$D$6,Controles!$N$6,IF(X569=Controles!$D$7,Controles!$N$7," ")))</f>
        <v xml:space="preserve"> </v>
      </c>
      <c r="AG569" s="138" t="str">
        <f>IFERROR(IF(AF569=Controles!$N$5,(($R$569-($R$569*AB569))),IF(AF569=Controles!$N$7,$R$569,""))," ")</f>
        <v/>
      </c>
      <c r="AH569" s="138" t="str">
        <f>IFERROR(IF(AF569=Controles!$N$7,(($S$569-($S$569*AB569))),IF(AF569=Controles!$N$5,$S$569,""))," ")</f>
        <v/>
      </c>
      <c r="AI569" s="178" t="str">
        <f>IFERROR(IF(AG569="","",IF(AG569&lt;=20,"20",IF(AG569&lt;=40,"40",IF(AG569&lt;=60,"60",IF(AG569&lt;=80,"80","100"))))),"")</f>
        <v/>
      </c>
      <c r="AJ569" s="178" t="str">
        <f>IFERROR(IF(AH569="","",IF(AH569&lt;=20,"20",IF(AH569&lt;=40,"40",IF(AH569&lt;=60,"60",IF(AH569&lt;=80,"80","100"))))),"")</f>
        <v/>
      </c>
      <c r="AK569" s="179" t="str">
        <f>IFERROR(VALUE((AI569&amp;""&amp;AJ569))," ")</f>
        <v xml:space="preserve"> </v>
      </c>
      <c r="AL569" s="180" t="str">
        <f>IFERROR(VLOOKUP(AK569,'Matriz Calificación'!$C$54:$F$78,2,FALSE),"")</f>
        <v/>
      </c>
      <c r="AM569" s="181" t="str">
        <f>IFERROR(VLOOKUP(AL569,'Matriz Calificación'!$D$54:$I$78,4,FALSE)," ")</f>
        <v xml:space="preserve"> </v>
      </c>
      <c r="AN569" s="288" t="e" cm="1" vm="1">
        <f t="array" aca="1" ref="AN569" ca="1">INDEX(AK569:AK577,COUNT(AK569:AK577))</f>
        <v>#VALUE!</v>
      </c>
      <c r="AO569" s="288" t="str">
        <f ca="1">IFERROR(VLOOKUP(AN569,'Matriz Calificación'!$C$54:$F$78,2,FALSE),"")</f>
        <v/>
      </c>
      <c r="AP569" s="292" t="str">
        <f ca="1">IFERROR(VLOOKUP(AO569,'Matriz Calificación'!$D$54:$I$78,4,FALSE)," ")</f>
        <v xml:space="preserve"> </v>
      </c>
      <c r="AQ569" s="329" t="str">
        <f ca="1">IFERROR(VLOOKUP(AO569,'Matriz Calificación'!$D$54:$I$78,5,FALSE)," ")</f>
        <v xml:space="preserve"> </v>
      </c>
      <c r="AR569" s="66"/>
      <c r="AS569" s="167"/>
      <c r="AT569" s="167"/>
      <c r="AU569" s="167"/>
      <c r="AV569" s="66"/>
      <c r="AW569" s="167"/>
      <c r="AX569" s="169"/>
      <c r="AY569" s="169"/>
      <c r="AZ569" s="259"/>
      <c r="BA569" s="250"/>
      <c r="BB569" s="169"/>
      <c r="BC569" s="250"/>
    </row>
    <row r="570" spans="2:55" s="170" customFormat="1" ht="21" hidden="1" customHeight="1" x14ac:dyDescent="0.25">
      <c r="B570" s="264"/>
      <c r="C570" s="267"/>
      <c r="D570" s="258"/>
      <c r="E570" s="259"/>
      <c r="F570" s="255"/>
      <c r="G570" s="258"/>
      <c r="H570" s="250"/>
      <c r="I570" s="252"/>
      <c r="J570" s="254"/>
      <c r="K570" s="182"/>
      <c r="L570" s="261"/>
      <c r="M570" s="262"/>
      <c r="N570" s="261"/>
      <c r="O570" s="256"/>
      <c r="P570" s="292"/>
      <c r="Q570" s="261"/>
      <c r="R570" s="330"/>
      <c r="S570" s="330"/>
      <c r="T570" s="330"/>
      <c r="U570" s="328"/>
      <c r="V570" s="292"/>
      <c r="W570" s="149"/>
      <c r="X570" s="166"/>
      <c r="Y570" s="175" t="str">
        <f>IF(X570=Controles!$D$5,Controles!$E$5,IF(X570=Controles!$D$6,Controles!$E$6,IF(X570=Controles!$D$7,Controles!$E$7," ")))</f>
        <v xml:space="preserve"> </v>
      </c>
      <c r="Z570" s="166"/>
      <c r="AA570" s="65" t="str">
        <f>IF(Z570=Controles!$D$8,Controles!$E$8,IF(Z570=Controles!$D$9,Controles!$E$9," "))</f>
        <v xml:space="preserve"> </v>
      </c>
      <c r="AB570" s="65" t="str">
        <f t="shared" si="292"/>
        <v/>
      </c>
      <c r="AC570" s="166"/>
      <c r="AD570" s="166"/>
      <c r="AE570" s="166"/>
      <c r="AF570" s="97" t="str">
        <f>+IF(X570=Controles!$D$5,Controles!$N$5,IF(X570=Controles!$D$6,Controles!$N$6,IF(X570=Controles!$D$7,Controles!$N$7," ")))</f>
        <v xml:space="preserve"> </v>
      </c>
      <c r="AG570" s="138" t="str">
        <f>IFERROR(IF(AND(AF569=Controles!$N$5,AF570=Controles!$N$5),(AG569-(+AG569*AB570)),IF(AF570=Controles!$N$5,(R569-(+R569*AB570)),IF(AF570=Controles!$N$7,AG569,""))),"")</f>
        <v/>
      </c>
      <c r="AH570" s="138" t="str">
        <f>IFERROR(IF(AND(AF569=Controles!$N$7,AF570=Controles!$N$7),(AH569-(+AH569*AB570)),IF(AF570=Controles!$N$7,($S$569-(+$S$569*AB570)),IF(AF570=Controles!$N$5,AH569,""))),"")</f>
        <v/>
      </c>
      <c r="AI570" s="178" t="str">
        <f t="shared" ref="AI570:AI577" si="318">IFERROR(IF(AG570="","",IF(AG570&lt;=20,"20",IF(AG570&lt;=40,"40",IF(AG570&lt;=60,"60",IF(AG570&lt;=80,"80","100"))))),"")</f>
        <v/>
      </c>
      <c r="AJ570" s="178" t="str">
        <f t="shared" ref="AJ570:AJ577" si="319">IFERROR(IF(AH570="","",IF(AH570&lt;=20,"20",IF(AH570&lt;=40,"40",IF(AH570&lt;=60,"60",IF(AH570&lt;=80,"80","100"))))),"")</f>
        <v/>
      </c>
      <c r="AK570" s="179" t="str">
        <f t="shared" ref="AK570:AK577" si="320">IFERROR(VALUE((AI570&amp;""&amp;AJ570))," ")</f>
        <v xml:space="preserve"> </v>
      </c>
      <c r="AL570" s="180" t="str">
        <f>IFERROR(VLOOKUP(AK570,'Matriz Calificación'!$C$54:$F$78,2,FALSE),"")</f>
        <v/>
      </c>
      <c r="AM570" s="181" t="str">
        <f>IFERROR(VLOOKUP(AL570,'Matriz Calificación'!$D$54:$I$78,4,FALSE)," ")</f>
        <v xml:space="preserve"> </v>
      </c>
      <c r="AN570" s="289"/>
      <c r="AO570" s="289"/>
      <c r="AP570" s="292"/>
      <c r="AQ570" s="329"/>
      <c r="AR570" s="66"/>
      <c r="AS570" s="167"/>
      <c r="AT570" s="167"/>
      <c r="AU570" s="167"/>
      <c r="AV570" s="66"/>
      <c r="AW570" s="167"/>
      <c r="AX570" s="169"/>
      <c r="AY570" s="169"/>
      <c r="AZ570" s="259"/>
      <c r="BA570" s="250"/>
      <c r="BB570" s="169"/>
      <c r="BC570" s="250"/>
    </row>
    <row r="571" spans="2:55" s="170" customFormat="1" ht="21" hidden="1" customHeight="1" x14ac:dyDescent="0.25">
      <c r="B571" s="264"/>
      <c r="C571" s="267"/>
      <c r="D571" s="258"/>
      <c r="E571" s="259"/>
      <c r="F571" s="255"/>
      <c r="G571" s="258"/>
      <c r="H571" s="250"/>
      <c r="I571" s="252"/>
      <c r="J571" s="254"/>
      <c r="K571" s="182"/>
      <c r="L571" s="261"/>
      <c r="M571" s="262"/>
      <c r="N571" s="261"/>
      <c r="O571" s="256"/>
      <c r="P571" s="292"/>
      <c r="Q571" s="261"/>
      <c r="R571" s="330"/>
      <c r="S571" s="330"/>
      <c r="T571" s="330"/>
      <c r="U571" s="328"/>
      <c r="V571" s="292"/>
      <c r="W571" s="149"/>
      <c r="X571" s="166"/>
      <c r="Y571" s="175" t="str">
        <f>IF(X571=Controles!$D$5,Controles!$E$5,IF(X571=Controles!$D$6,Controles!$E$6,IF(X571=Controles!$D$7,Controles!$E$7," ")))</f>
        <v xml:space="preserve"> </v>
      </c>
      <c r="Z571" s="166"/>
      <c r="AA571" s="65" t="str">
        <f>IF(Z571=Controles!$D$8,Controles!$E$8,IF(Z571=Controles!$D$9,Controles!$E$9," "))</f>
        <v xml:space="preserve"> </v>
      </c>
      <c r="AB571" s="65" t="str">
        <f t="shared" si="292"/>
        <v/>
      </c>
      <c r="AC571" s="166"/>
      <c r="AD571" s="166"/>
      <c r="AE571" s="166"/>
      <c r="AF571" s="97" t="str">
        <f>+IF(X571=Controles!$D$5,Controles!$N$5,IF(X571=Controles!$D$6,Controles!$N$6,IF(X571=Controles!$D$7,Controles!$N$7," ")))</f>
        <v xml:space="preserve"> </v>
      </c>
      <c r="AG571" s="138" t="str">
        <f>IFERROR(IF(AND(AF570=Controles!$N$5,AF571=Controles!$N$5),(AG570-(+AG570*AB571)),IF(AND(AF570=Controles!$N$7,AF571=Controles!$N$5),(AG569-(+AG569*AB571)),IF(AF571=Controles!$N$7,AG570,""))),"")</f>
        <v/>
      </c>
      <c r="AH571" s="138" t="str">
        <f>IFERROR(IF(AND(AF570=Controles!$N$7,AF571=Controles!$N$7),(AH570-(+AH570*AB571)),IF(AND(AF570=Controles!$N$5,AF571=Controles!$N$7),(AH569-(+AH569*AB571)),IF(AF571=Controles!$N$5,AH570,""))),"")</f>
        <v/>
      </c>
      <c r="AI571" s="178" t="str">
        <f t="shared" si="318"/>
        <v/>
      </c>
      <c r="AJ571" s="178" t="str">
        <f t="shared" si="319"/>
        <v/>
      </c>
      <c r="AK571" s="179" t="str">
        <f t="shared" si="320"/>
        <v xml:space="preserve"> </v>
      </c>
      <c r="AL571" s="180" t="str">
        <f>IFERROR(VLOOKUP(AK571,'Matriz Calificación'!$C$54:$F$78,2,FALSE),"")</f>
        <v/>
      </c>
      <c r="AM571" s="181" t="str">
        <f>IFERROR(VLOOKUP(AL571,'Matriz Calificación'!$D$54:$I$78,4,FALSE)," ")</f>
        <v xml:space="preserve"> </v>
      </c>
      <c r="AN571" s="289"/>
      <c r="AO571" s="289"/>
      <c r="AP571" s="292"/>
      <c r="AQ571" s="329"/>
      <c r="AR571" s="66"/>
      <c r="AS571" s="167"/>
      <c r="AT571" s="167"/>
      <c r="AU571" s="167"/>
      <c r="AV571" s="66"/>
      <c r="AW571" s="167"/>
      <c r="AX571" s="169"/>
      <c r="AY571" s="169"/>
      <c r="AZ571" s="259"/>
      <c r="BA571" s="250"/>
      <c r="BB571" s="169"/>
      <c r="BC571" s="250"/>
    </row>
    <row r="572" spans="2:55" s="170" customFormat="1" ht="21" hidden="1" customHeight="1" x14ac:dyDescent="0.25">
      <c r="B572" s="264"/>
      <c r="C572" s="267"/>
      <c r="D572" s="258"/>
      <c r="E572" s="259"/>
      <c r="F572" s="255"/>
      <c r="G572" s="258"/>
      <c r="H572" s="250"/>
      <c r="I572" s="252"/>
      <c r="J572" s="254"/>
      <c r="K572" s="182"/>
      <c r="L572" s="261"/>
      <c r="M572" s="262"/>
      <c r="N572" s="261"/>
      <c r="O572" s="256"/>
      <c r="P572" s="292"/>
      <c r="Q572" s="261"/>
      <c r="R572" s="330"/>
      <c r="S572" s="330"/>
      <c r="T572" s="330"/>
      <c r="U572" s="328"/>
      <c r="V572" s="292"/>
      <c r="W572" s="149"/>
      <c r="X572" s="166"/>
      <c r="Y572" s="175" t="str">
        <f>IF(X572=Controles!$D$5,Controles!$E$5,IF(X572=Controles!$D$6,Controles!$E$6,IF(X572=Controles!$D$7,Controles!$E$7," ")))</f>
        <v xml:space="preserve"> </v>
      </c>
      <c r="Z572" s="166"/>
      <c r="AA572" s="65" t="str">
        <f>IF(Z572=Controles!$D$8,Controles!$E$8,IF(Z572=Controles!$D$9,Controles!$E$9," "))</f>
        <v xml:space="preserve"> </v>
      </c>
      <c r="AB572" s="65" t="str">
        <f t="shared" si="292"/>
        <v/>
      </c>
      <c r="AC572" s="166"/>
      <c r="AD572" s="166"/>
      <c r="AE572" s="166"/>
      <c r="AF572" s="97" t="str">
        <f>+IF(X572=Controles!$D$5,Controles!$N$5,IF(X572=Controles!$D$6,Controles!$N$6,IF(X572=Controles!$D$7,Controles!$N$7," ")))</f>
        <v xml:space="preserve"> </v>
      </c>
      <c r="AG572" s="138" t="str">
        <f>IFERROR(IF(AND(AF571=Controles!$N$5,AF572=Controles!$N$5),(AG571-(+AG571*AB572)),IF(AND(AF571=Controles!$N$7,AF572=Controles!$N$5),(AG570-(+AG570*AB572)),IF(AF572=Controles!$N$7,AG571,""))),"")</f>
        <v/>
      </c>
      <c r="AH572" s="138" t="str">
        <f>IFERROR(IF(AND(AF571=Controles!$N$7,AF572=Controles!$N$7),(AH571-(+AH571*AB572)),IF(AND(AF571=Controles!$N$5,AF572=Controles!$N$7),(AH570-(+AH570*AB572)),IF(AF572=Controles!$N$5,AH571,""))),"")</f>
        <v/>
      </c>
      <c r="AI572" s="178" t="str">
        <f t="shared" si="318"/>
        <v/>
      </c>
      <c r="AJ572" s="178" t="str">
        <f t="shared" si="319"/>
        <v/>
      </c>
      <c r="AK572" s="179" t="str">
        <f t="shared" si="320"/>
        <v xml:space="preserve"> </v>
      </c>
      <c r="AL572" s="180" t="str">
        <f>IFERROR(VLOOKUP(AK572,'Matriz Calificación'!$C$54:$F$78,2,FALSE),"")</f>
        <v/>
      </c>
      <c r="AM572" s="181" t="str">
        <f>IFERROR(VLOOKUP(AL572,'Matriz Calificación'!$D$54:$I$78,4,FALSE)," ")</f>
        <v xml:space="preserve"> </v>
      </c>
      <c r="AN572" s="289"/>
      <c r="AO572" s="289"/>
      <c r="AP572" s="292"/>
      <c r="AQ572" s="329"/>
      <c r="AR572" s="66"/>
      <c r="AS572" s="167"/>
      <c r="AT572" s="167"/>
      <c r="AU572" s="167"/>
      <c r="AV572" s="66"/>
      <c r="AW572" s="167"/>
      <c r="AX572" s="169"/>
      <c r="AY572" s="169"/>
      <c r="AZ572" s="259"/>
      <c r="BA572" s="250"/>
      <c r="BB572" s="169"/>
      <c r="BC572" s="250"/>
    </row>
    <row r="573" spans="2:55" s="170" customFormat="1" ht="21" hidden="1" customHeight="1" x14ac:dyDescent="0.25">
      <c r="B573" s="264"/>
      <c r="C573" s="267"/>
      <c r="D573" s="258"/>
      <c r="E573" s="259"/>
      <c r="F573" s="255"/>
      <c r="G573" s="258"/>
      <c r="H573" s="250"/>
      <c r="I573" s="252"/>
      <c r="J573" s="254"/>
      <c r="K573" s="182"/>
      <c r="L573" s="261"/>
      <c r="M573" s="262"/>
      <c r="N573" s="261"/>
      <c r="O573" s="256"/>
      <c r="P573" s="292"/>
      <c r="Q573" s="261"/>
      <c r="R573" s="330"/>
      <c r="S573" s="330"/>
      <c r="T573" s="330"/>
      <c r="U573" s="328"/>
      <c r="V573" s="292"/>
      <c r="W573" s="149"/>
      <c r="X573" s="166"/>
      <c r="Y573" s="175" t="str">
        <f>IF(X573=Controles!$D$5,Controles!$E$5,IF(X573=Controles!$D$6,Controles!$E$6,IF(X573=Controles!$D$7,Controles!$E$7," ")))</f>
        <v xml:space="preserve"> </v>
      </c>
      <c r="Z573" s="166"/>
      <c r="AA573" s="65" t="str">
        <f>IF(Z573=Controles!$D$8,Controles!$E$8,IF(Z573=Controles!$D$9,Controles!$E$9," "))</f>
        <v xml:space="preserve"> </v>
      </c>
      <c r="AB573" s="65" t="str">
        <f t="shared" si="292"/>
        <v/>
      </c>
      <c r="AC573" s="166"/>
      <c r="AD573" s="166"/>
      <c r="AE573" s="166"/>
      <c r="AF573" s="97" t="str">
        <f>+IF(X573=Controles!$D$5,Controles!$N$5,IF(X573=Controles!$D$6,Controles!$N$6,IF(X573=Controles!$D$7,Controles!$N$7," ")))</f>
        <v xml:space="preserve"> </v>
      </c>
      <c r="AG573" s="138" t="str">
        <f>IFERROR(IF(AND(AF572=Controles!$N$5,AF573=Controles!$N$5),(AG572-(+AG572*AB573)),IF(AND(AF572=Controles!$N$7,AF573=Controles!$N$5),(AG571-(+AG571*AB573)),IF(AF573=Controles!$N$7,AG572,""))),"")</f>
        <v/>
      </c>
      <c r="AH573" s="138" t="str">
        <f>IFERROR(IF(AND(AF572=Controles!$N$7,AF573=Controles!$N$7),(AH572-(+AH572*AB573)),IF(AND(AF572=Controles!$N$5,AF573=Controles!$N$7),(AH571-(+AH571*AB573)),IF(AF573=Controles!$N$5,AH572,""))),"")</f>
        <v/>
      </c>
      <c r="AI573" s="178" t="str">
        <f t="shared" si="318"/>
        <v/>
      </c>
      <c r="AJ573" s="178" t="str">
        <f t="shared" si="319"/>
        <v/>
      </c>
      <c r="AK573" s="179" t="str">
        <f t="shared" si="320"/>
        <v xml:space="preserve"> </v>
      </c>
      <c r="AL573" s="180" t="str">
        <f>IFERROR(VLOOKUP(AK573,'Matriz Calificación'!$C$54:$F$78,2,FALSE),"")</f>
        <v/>
      </c>
      <c r="AM573" s="181" t="str">
        <f>IFERROR(VLOOKUP(AL573,'Matriz Calificación'!$D$54:$I$78,4,FALSE)," ")</f>
        <v xml:space="preserve"> </v>
      </c>
      <c r="AN573" s="289"/>
      <c r="AO573" s="289"/>
      <c r="AP573" s="292"/>
      <c r="AQ573" s="329"/>
      <c r="AR573" s="66"/>
      <c r="AS573" s="167"/>
      <c r="AT573" s="167"/>
      <c r="AU573" s="167"/>
      <c r="AV573" s="66"/>
      <c r="AW573" s="167"/>
      <c r="AX573" s="169"/>
      <c r="AY573" s="169"/>
      <c r="AZ573" s="259"/>
      <c r="BA573" s="250"/>
      <c r="BB573" s="169"/>
      <c r="BC573" s="250"/>
    </row>
    <row r="574" spans="2:55" s="170" customFormat="1" ht="21" hidden="1" customHeight="1" x14ac:dyDescent="0.25">
      <c r="B574" s="264"/>
      <c r="C574" s="267"/>
      <c r="D574" s="258"/>
      <c r="E574" s="259"/>
      <c r="F574" s="255"/>
      <c r="G574" s="258"/>
      <c r="H574" s="250"/>
      <c r="I574" s="252"/>
      <c r="J574" s="254"/>
      <c r="K574" s="182"/>
      <c r="L574" s="261"/>
      <c r="M574" s="262"/>
      <c r="N574" s="261"/>
      <c r="O574" s="256"/>
      <c r="P574" s="292"/>
      <c r="Q574" s="261"/>
      <c r="R574" s="330"/>
      <c r="S574" s="330"/>
      <c r="T574" s="330"/>
      <c r="U574" s="328"/>
      <c r="V574" s="292"/>
      <c r="W574" s="149"/>
      <c r="X574" s="166"/>
      <c r="Y574" s="175" t="str">
        <f>IF(X574=Controles!$D$5,Controles!$E$5,IF(X574=Controles!$D$6,Controles!$E$6,IF(X574=Controles!$D$7,Controles!$E$7," ")))</f>
        <v xml:space="preserve"> </v>
      </c>
      <c r="Z574" s="166"/>
      <c r="AA574" s="65" t="str">
        <f>IF(Z574=Controles!$D$8,Controles!$E$8,IF(Z574=Controles!$D$9,Controles!$E$9," "))</f>
        <v xml:space="preserve"> </v>
      </c>
      <c r="AB574" s="65" t="str">
        <f t="shared" si="292"/>
        <v/>
      </c>
      <c r="AC574" s="166"/>
      <c r="AD574" s="166"/>
      <c r="AE574" s="166"/>
      <c r="AF574" s="97" t="str">
        <f>+IF(X574=Controles!$D$5,Controles!$N$5,IF(X574=Controles!$D$6,Controles!$N$6,IF(X574=Controles!$D$7,Controles!$N$7," ")))</f>
        <v xml:space="preserve"> </v>
      </c>
      <c r="AG574" s="138" t="str">
        <f>IFERROR(IF(AND(AF573=Controles!$N$5,AF574=Controles!$N$5),(AG573-(+AG573*AB574)),IF(AND(AF573=Controles!$N$7,AF574=Controles!$N$5),(AG572-(+AG572*AB574)),IF(AF574=Controles!$N$7,AG573,""))),"")</f>
        <v/>
      </c>
      <c r="AH574" s="138" t="str">
        <f>IFERROR(IF(AND(AF573=Controles!$N$7,AF574=Controles!$N$7),(AH573-(+AH573*AB574)),IF(AND(AF573=Controles!$N$5,AF574=Controles!$N$7),(AH572-(+AH572*AB574)),IF(AF574=Controles!$N$5,AH573,""))),"")</f>
        <v/>
      </c>
      <c r="AI574" s="178" t="str">
        <f t="shared" si="318"/>
        <v/>
      </c>
      <c r="AJ574" s="178" t="str">
        <f t="shared" si="319"/>
        <v/>
      </c>
      <c r="AK574" s="179" t="str">
        <f t="shared" si="320"/>
        <v xml:space="preserve"> </v>
      </c>
      <c r="AL574" s="180" t="str">
        <f>IFERROR(VLOOKUP(AK574,'Matriz Calificación'!$C$54:$F$78,2,FALSE),"")</f>
        <v/>
      </c>
      <c r="AM574" s="181" t="str">
        <f>IFERROR(VLOOKUP(AL574,'Matriz Calificación'!$D$54:$I$78,4,FALSE)," ")</f>
        <v xml:space="preserve"> </v>
      </c>
      <c r="AN574" s="289"/>
      <c r="AO574" s="289"/>
      <c r="AP574" s="292"/>
      <c r="AQ574" s="329"/>
      <c r="AR574" s="66"/>
      <c r="AS574" s="167"/>
      <c r="AT574" s="167"/>
      <c r="AU574" s="167"/>
      <c r="AV574" s="66"/>
      <c r="AW574" s="167"/>
      <c r="AX574" s="169"/>
      <c r="AY574" s="169"/>
      <c r="AZ574" s="259"/>
      <c r="BA574" s="250"/>
      <c r="BB574" s="169"/>
      <c r="BC574" s="250"/>
    </row>
    <row r="575" spans="2:55" s="170" customFormat="1" ht="21" hidden="1" customHeight="1" x14ac:dyDescent="0.25">
      <c r="B575" s="264"/>
      <c r="C575" s="267"/>
      <c r="D575" s="258"/>
      <c r="E575" s="259"/>
      <c r="F575" s="255"/>
      <c r="G575" s="258"/>
      <c r="H575" s="250"/>
      <c r="I575" s="252"/>
      <c r="J575" s="254"/>
      <c r="K575" s="182"/>
      <c r="L575" s="261"/>
      <c r="M575" s="262"/>
      <c r="N575" s="261"/>
      <c r="O575" s="256"/>
      <c r="P575" s="292"/>
      <c r="Q575" s="261"/>
      <c r="R575" s="330"/>
      <c r="S575" s="330"/>
      <c r="T575" s="330"/>
      <c r="U575" s="328"/>
      <c r="V575" s="292"/>
      <c r="W575" s="149"/>
      <c r="X575" s="166"/>
      <c r="Y575" s="175" t="str">
        <f>IF(X575=Controles!$D$5,Controles!$E$5,IF(X575=Controles!$D$6,Controles!$E$6,IF(X575=Controles!$D$7,Controles!$E$7," ")))</f>
        <v xml:space="preserve"> </v>
      </c>
      <c r="Z575" s="166"/>
      <c r="AA575" s="65" t="str">
        <f>IF(Z575=Controles!$D$8,Controles!$E$8,IF(Z575=Controles!$D$9,Controles!$E$9," "))</f>
        <v xml:space="preserve"> </v>
      </c>
      <c r="AB575" s="65" t="str">
        <f t="shared" si="292"/>
        <v/>
      </c>
      <c r="AC575" s="166"/>
      <c r="AD575" s="166"/>
      <c r="AE575" s="166"/>
      <c r="AF575" s="97" t="str">
        <f>+IF(X575=Controles!$D$5,Controles!$N$5,IF(X575=Controles!$D$6,Controles!$N$6,IF(X575=Controles!$D$7,Controles!$N$7," ")))</f>
        <v xml:space="preserve"> </v>
      </c>
      <c r="AG575" s="138" t="str">
        <f>IFERROR(IF(AND(AF574=Controles!$N$5,AF575=Controles!$N$5),(AG574-(+AG574*AB575)),IF(AND(AF574=Controles!$N$7,AF575=Controles!$N$5),(AG573-(+AG573*AB575)),IF(AF575=Controles!$N$7,AG574,""))),"")</f>
        <v/>
      </c>
      <c r="AH575" s="138" t="str">
        <f>IFERROR(IF(AND(AF574=Controles!$N$7,AF575=Controles!$N$7),(AH574-(+AH574*AB575)),IF(AND(AF574=Controles!$N$5,AF575=Controles!$N$7),(AH573-(+AH573*AB575)),IF(AF575=Controles!$N$5,AH574,""))),"")</f>
        <v/>
      </c>
      <c r="AI575" s="178" t="str">
        <f t="shared" si="318"/>
        <v/>
      </c>
      <c r="AJ575" s="178" t="str">
        <f t="shared" si="319"/>
        <v/>
      </c>
      <c r="AK575" s="179" t="str">
        <f t="shared" si="320"/>
        <v xml:space="preserve"> </v>
      </c>
      <c r="AL575" s="180" t="str">
        <f>IFERROR(VLOOKUP(AK575,'Matriz Calificación'!$C$54:$F$78,2,FALSE),"")</f>
        <v/>
      </c>
      <c r="AM575" s="181" t="str">
        <f>IFERROR(VLOOKUP(AL575,'Matriz Calificación'!$D$54:$I$78,4,FALSE)," ")</f>
        <v xml:space="preserve"> </v>
      </c>
      <c r="AN575" s="289"/>
      <c r="AO575" s="289"/>
      <c r="AP575" s="292"/>
      <c r="AQ575" s="329"/>
      <c r="AR575" s="66"/>
      <c r="AS575" s="165"/>
      <c r="AT575" s="168"/>
      <c r="AU575" s="168"/>
      <c r="AV575" s="66"/>
      <c r="AW575" s="167"/>
      <c r="AX575" s="169"/>
      <c r="AY575" s="169"/>
      <c r="AZ575" s="259"/>
      <c r="BA575" s="250"/>
      <c r="BB575" s="169"/>
      <c r="BC575" s="250"/>
    </row>
    <row r="576" spans="2:55" s="170" customFormat="1" ht="21" hidden="1" customHeight="1" x14ac:dyDescent="0.25">
      <c r="B576" s="264"/>
      <c r="C576" s="267"/>
      <c r="D576" s="258"/>
      <c r="E576" s="259"/>
      <c r="F576" s="255"/>
      <c r="G576" s="258"/>
      <c r="H576" s="250"/>
      <c r="I576" s="252"/>
      <c r="J576" s="254"/>
      <c r="K576" s="182"/>
      <c r="L576" s="261"/>
      <c r="M576" s="262"/>
      <c r="N576" s="261"/>
      <c r="O576" s="256"/>
      <c r="P576" s="292"/>
      <c r="Q576" s="261"/>
      <c r="R576" s="330"/>
      <c r="S576" s="330"/>
      <c r="T576" s="330"/>
      <c r="U576" s="328"/>
      <c r="V576" s="292"/>
      <c r="W576" s="149"/>
      <c r="X576" s="166"/>
      <c r="Y576" s="175" t="str">
        <f>IF(X576=Controles!$D$5,Controles!$E$5,IF(X576=Controles!$D$6,Controles!$E$6,IF(X576=Controles!$D$7,Controles!$E$7," ")))</f>
        <v xml:space="preserve"> </v>
      </c>
      <c r="Z576" s="166"/>
      <c r="AA576" s="65" t="str">
        <f>IF(Z576=Controles!$D$8,Controles!$E$8,IF(Z576=Controles!$D$9,Controles!$E$9," "))</f>
        <v xml:space="preserve"> </v>
      </c>
      <c r="AB576" s="65" t="str">
        <f t="shared" si="292"/>
        <v/>
      </c>
      <c r="AC576" s="166"/>
      <c r="AD576" s="166"/>
      <c r="AE576" s="166"/>
      <c r="AF576" s="97" t="str">
        <f>+IF(X576=Controles!$D$5,Controles!$N$5,IF(X576=Controles!$D$6,Controles!$N$6,IF(X576=Controles!$D$7,Controles!$N$7," ")))</f>
        <v xml:space="preserve"> </v>
      </c>
      <c r="AG576" s="138" t="str">
        <f>IFERROR(IF(AND(AF575=Controles!$N$5,AF576=Controles!$N$5),(AG575-(+AG575*AB576)),IF(AND(AF575=Controles!$N$7,AF576=Controles!$N$5),(AG574-(+AG574*AB576)),IF(AF576=Controles!$N$7,AG575,""))),"")</f>
        <v/>
      </c>
      <c r="AH576" s="138" t="str">
        <f>IFERROR(IF(AND(AF575=Controles!$N$7,AF576=Controles!$N$7),(AH575-(+AH575*AB576)),IF(AND(AF575=Controles!$N$5,AF576=Controles!$N$7),(AH574-(+AH574*AB576)),IF(AF576=Controles!$N$5,AH575,""))),"")</f>
        <v/>
      </c>
      <c r="AI576" s="178" t="str">
        <f t="shared" si="318"/>
        <v/>
      </c>
      <c r="AJ576" s="178" t="str">
        <f t="shared" si="319"/>
        <v/>
      </c>
      <c r="AK576" s="179" t="str">
        <f t="shared" si="320"/>
        <v xml:space="preserve"> </v>
      </c>
      <c r="AL576" s="180" t="str">
        <f>IFERROR(VLOOKUP(AK576,'Matriz Calificación'!$C$54:$F$78,2,FALSE),"")</f>
        <v/>
      </c>
      <c r="AM576" s="181" t="str">
        <f>IFERROR(VLOOKUP(AL576,'Matriz Calificación'!$D$54:$I$78,4,FALSE)," ")</f>
        <v xml:space="preserve"> </v>
      </c>
      <c r="AN576" s="289"/>
      <c r="AO576" s="289"/>
      <c r="AP576" s="292"/>
      <c r="AQ576" s="329"/>
      <c r="AR576" s="66"/>
      <c r="AS576" s="165"/>
      <c r="AT576" s="168"/>
      <c r="AU576" s="168"/>
      <c r="AV576" s="66"/>
      <c r="AW576" s="167"/>
      <c r="AX576" s="169"/>
      <c r="AY576" s="169"/>
      <c r="AZ576" s="259"/>
      <c r="BA576" s="250"/>
      <c r="BB576" s="169"/>
      <c r="BC576" s="250"/>
    </row>
    <row r="577" spans="2:55" s="170" customFormat="1" ht="21" hidden="1" customHeight="1" x14ac:dyDescent="0.25">
      <c r="B577" s="265"/>
      <c r="C577" s="268"/>
      <c r="D577" s="258"/>
      <c r="E577" s="259"/>
      <c r="F577" s="255"/>
      <c r="G577" s="258"/>
      <c r="H577" s="250"/>
      <c r="I577" s="253"/>
      <c r="J577" s="254"/>
      <c r="K577" s="182"/>
      <c r="L577" s="261"/>
      <c r="M577" s="262"/>
      <c r="N577" s="261"/>
      <c r="O577" s="257"/>
      <c r="P577" s="292"/>
      <c r="Q577" s="261"/>
      <c r="R577" s="330"/>
      <c r="S577" s="330"/>
      <c r="T577" s="330"/>
      <c r="U577" s="328"/>
      <c r="V577" s="292"/>
      <c r="W577" s="149"/>
      <c r="X577" s="166"/>
      <c r="Y577" s="175" t="str">
        <f>IF(X577=Controles!$D$5,Controles!$E$5,IF(X577=Controles!$D$6,Controles!$E$6,IF(X577=Controles!$D$7,Controles!$E$7," ")))</f>
        <v xml:space="preserve"> </v>
      </c>
      <c r="Z577" s="166"/>
      <c r="AA577" s="65" t="str">
        <f>IF(Z577=Controles!$D$8,Controles!$E$8,IF(Z577=Controles!$D$9,Controles!$E$9," "))</f>
        <v xml:space="preserve"> </v>
      </c>
      <c r="AB577" s="65" t="str">
        <f t="shared" si="292"/>
        <v/>
      </c>
      <c r="AC577" s="166"/>
      <c r="AD577" s="166"/>
      <c r="AE577" s="166"/>
      <c r="AF577" s="97" t="str">
        <f>+IF(X577=Controles!$D$5,Controles!$N$5,IF(X577=Controles!$D$6,Controles!$N$6,IF(X577=Controles!$D$7,Controles!$N$7," ")))</f>
        <v xml:space="preserve"> </v>
      </c>
      <c r="AG577" s="138" t="str">
        <f>IFERROR(IF(AND(AF576=Controles!$N$5,AF577=Controles!$N$5),(AG576-(+AG576*AB577)),IF(AND(AF576=Controles!$N$7,AF577=Controles!$N$5),(AG575-(+AG575*AB577)),IF(AF577=Controles!$N$7,AG576,""))),"")</f>
        <v/>
      </c>
      <c r="AH577" s="138" t="str">
        <f>IFERROR(IF(AND(AF576=Controles!$N$7,AF577=Controles!$N$7),(AH576-(+AH576*AB577)),IF(AND(AF576=Controles!$N$5,AF577=Controles!$N$7),(AH575-(+AH575*AB577)),IF(AF577=Controles!$N$5,AH576,""))),"")</f>
        <v/>
      </c>
      <c r="AI577" s="178" t="str">
        <f t="shared" si="318"/>
        <v/>
      </c>
      <c r="AJ577" s="178" t="str">
        <f t="shared" si="319"/>
        <v/>
      </c>
      <c r="AK577" s="179" t="str">
        <f t="shared" si="320"/>
        <v xml:space="preserve"> </v>
      </c>
      <c r="AL577" s="180" t="str">
        <f>IFERROR(VLOOKUP(AK577,'Matriz Calificación'!$C$54:$F$78,2,FALSE),"")</f>
        <v/>
      </c>
      <c r="AM577" s="181" t="str">
        <f>IFERROR(VLOOKUP(AL577,'Matriz Calificación'!$D$54:$I$78,4,FALSE)," ")</f>
        <v xml:space="preserve"> </v>
      </c>
      <c r="AN577" s="290"/>
      <c r="AO577" s="290"/>
      <c r="AP577" s="292"/>
      <c r="AQ577" s="329"/>
      <c r="AR577" s="66"/>
      <c r="AS577" s="165"/>
      <c r="AT577" s="67"/>
      <c r="AU577" s="67"/>
      <c r="AV577" s="66"/>
      <c r="AW577" s="167"/>
      <c r="AX577" s="169"/>
      <c r="AY577" s="169"/>
      <c r="AZ577" s="259"/>
      <c r="BA577" s="250"/>
      <c r="BB577" s="169"/>
      <c r="BC577" s="250"/>
    </row>
    <row r="578" spans="2:55" s="170" customFormat="1" ht="21" hidden="1" customHeight="1" x14ac:dyDescent="0.25">
      <c r="B578" s="263"/>
      <c r="C578" s="266" t="str">
        <f>+IFERROR(VLOOKUP(B578,INF!$A$2:$B$90,2,FALSE)," ")</f>
        <v xml:space="preserve"> </v>
      </c>
      <c r="D578" s="258"/>
      <c r="E578" s="259"/>
      <c r="F578" s="260"/>
      <c r="G578" s="258"/>
      <c r="H578" s="250"/>
      <c r="I578" s="251"/>
      <c r="J578" s="254" t="str">
        <f t="shared" ref="J578" si="321">IF(G578&lt;&gt;"",CONCATENATE("Posibilidad de ",G578," por"," ",H578," debido a"," ",I578),"")</f>
        <v/>
      </c>
      <c r="K578" s="182"/>
      <c r="L578" s="261"/>
      <c r="M578" s="262"/>
      <c r="N578" s="261"/>
      <c r="O578" s="256"/>
      <c r="P578" s="292" t="str">
        <f>IF(O578="","",IF(O578&lt;=2,Probabilidad!$B$8,IF(O578&lt;=11.999,Probabilidad!$B$7,IF(O578&lt;=48,Probabilidad!$B$6,IF(O578&lt;=239.999,Probabilidad!$B$5,IF(O578&gt;=240,Probabilidad!$B$4,""))))))</f>
        <v/>
      </c>
      <c r="Q578" s="261"/>
      <c r="R578" s="330" t="str">
        <f>IFERROR(VLOOKUP(P578,Probabilidad!$B$4:$C$8,2,FALSE),"")</f>
        <v/>
      </c>
      <c r="S578" s="330" t="str">
        <f>IFERROR(VLOOKUP(Q578,Impacto!$B$4:$C$16,2,FALSE),"")</f>
        <v/>
      </c>
      <c r="T578" s="330" t="str">
        <f t="shared" ref="T578" si="322">IFERROR(VALUE((R578&amp;""&amp;S578))," ")</f>
        <v xml:space="preserve"> </v>
      </c>
      <c r="U578" s="328" t="str">
        <f>IFERROR(VLOOKUP(T578,'Matriz Calificación'!$C$54:$D$78,2,FALSE)," ")</f>
        <v xml:space="preserve"> </v>
      </c>
      <c r="V578" s="292" t="str">
        <f>IFERROR(VLOOKUP(T578,'Matriz Calificación'!$C$54:$F$78,3,FALSE)," ")</f>
        <v xml:space="preserve"> </v>
      </c>
      <c r="W578" s="149"/>
      <c r="X578" s="166"/>
      <c r="Y578" s="175" t="str">
        <f>IF(X578=Controles!$D$5,Controles!$E$5,IF(X578=Controles!$D$6,Controles!$E$6,IF(X578=Controles!$D$7,Controles!$E$7," ")))</f>
        <v xml:space="preserve"> </v>
      </c>
      <c r="Z578" s="166"/>
      <c r="AA578" s="65" t="str">
        <f>IF(Z578=Controles!$D$8,Controles!$E$8,IF(Z578=Controles!$D$9,Controles!$E$9," "))</f>
        <v xml:space="preserve"> </v>
      </c>
      <c r="AB578" s="65" t="str">
        <f t="shared" si="292"/>
        <v/>
      </c>
      <c r="AC578" s="166"/>
      <c r="AD578" s="166"/>
      <c r="AE578" s="166"/>
      <c r="AF578" s="97" t="str">
        <f>+IF(X578=Controles!$D$5,Controles!$N$5,IF(X578=Controles!$D$6,Controles!$N$6,IF(X578=Controles!$D$7,Controles!$N$7," ")))</f>
        <v xml:space="preserve"> </v>
      </c>
      <c r="AG578" s="138" t="str">
        <f>IFERROR(IF(AF578=Controles!$N$5,(($R$578-($R$578*AB578))),IF(AF578=Controles!$N$7,$R$578,""))," ")</f>
        <v/>
      </c>
      <c r="AH578" s="138" t="str">
        <f>IFERROR(IF(AF578=Controles!$N$7,(($S$578-($S$578*AB578))),IF(AF578=Controles!$N$5,$S$578,""))," ")</f>
        <v/>
      </c>
      <c r="AI578" s="178" t="str">
        <f>IFERROR(IF(AG578="","",IF(AG578&lt;=20,"20",IF(AG578&lt;=40,"40",IF(AG578&lt;=60,"60",IF(AG578&lt;=80,"80","100"))))),"")</f>
        <v/>
      </c>
      <c r="AJ578" s="178" t="str">
        <f>IFERROR(IF(AH578="","",IF(AH578&lt;=20,"20",IF(AH578&lt;=40,"40",IF(AH578&lt;=60,"60",IF(AH578&lt;=80,"80","100"))))),"")</f>
        <v/>
      </c>
      <c r="AK578" s="179" t="str">
        <f>IFERROR(VALUE((AI578&amp;""&amp;AJ578))," ")</f>
        <v xml:space="preserve"> </v>
      </c>
      <c r="AL578" s="180" t="str">
        <f>IFERROR(VLOOKUP(AK578,'Matriz Calificación'!$C$54:$F$78,2,FALSE),"")</f>
        <v/>
      </c>
      <c r="AM578" s="181" t="str">
        <f>IFERROR(VLOOKUP(AL578,'Matriz Calificación'!$D$54:$I$78,4,FALSE)," ")</f>
        <v xml:space="preserve"> </v>
      </c>
      <c r="AN578" s="288" t="e" cm="1" vm="1">
        <f t="array" aca="1" ref="AN578" ca="1">INDEX(AK578:AK586,COUNT(AK578:AK586))</f>
        <v>#VALUE!</v>
      </c>
      <c r="AO578" s="288" t="str">
        <f ca="1">IFERROR(VLOOKUP(AN578,'Matriz Calificación'!$C$54:$F$78,2,FALSE),"")</f>
        <v/>
      </c>
      <c r="AP578" s="292" t="str">
        <f ca="1">IFERROR(VLOOKUP(AO578,'Matriz Calificación'!$D$54:$I$78,4,FALSE)," ")</f>
        <v xml:space="preserve"> </v>
      </c>
      <c r="AQ578" s="329" t="str">
        <f ca="1">IFERROR(VLOOKUP(AO578,'Matriz Calificación'!$D$54:$I$78,5,FALSE)," ")</f>
        <v xml:space="preserve"> </v>
      </c>
      <c r="AR578" s="66"/>
      <c r="AS578" s="167"/>
      <c r="AT578" s="167"/>
      <c r="AU578" s="167"/>
      <c r="AV578" s="66"/>
      <c r="AW578" s="167"/>
      <c r="AX578" s="169"/>
      <c r="AY578" s="169"/>
      <c r="AZ578" s="259"/>
      <c r="BA578" s="250"/>
      <c r="BB578" s="169"/>
      <c r="BC578" s="250"/>
    </row>
    <row r="579" spans="2:55" s="170" customFormat="1" ht="21" hidden="1" customHeight="1" x14ac:dyDescent="0.25">
      <c r="B579" s="264"/>
      <c r="C579" s="267"/>
      <c r="D579" s="258"/>
      <c r="E579" s="259"/>
      <c r="F579" s="255"/>
      <c r="G579" s="258"/>
      <c r="H579" s="250"/>
      <c r="I579" s="252"/>
      <c r="J579" s="254"/>
      <c r="K579" s="182"/>
      <c r="L579" s="261"/>
      <c r="M579" s="262"/>
      <c r="N579" s="261"/>
      <c r="O579" s="256"/>
      <c r="P579" s="292"/>
      <c r="Q579" s="261"/>
      <c r="R579" s="330"/>
      <c r="S579" s="330"/>
      <c r="T579" s="330"/>
      <c r="U579" s="328"/>
      <c r="V579" s="292"/>
      <c r="W579" s="149"/>
      <c r="X579" s="166"/>
      <c r="Y579" s="175" t="str">
        <f>IF(X579=Controles!$D$5,Controles!$E$5,IF(X579=Controles!$D$6,Controles!$E$6,IF(X579=Controles!$D$7,Controles!$E$7," ")))</f>
        <v xml:space="preserve"> </v>
      </c>
      <c r="Z579" s="166"/>
      <c r="AA579" s="65" t="str">
        <f>IF(Z579=Controles!$D$8,Controles!$E$8,IF(Z579=Controles!$D$9,Controles!$E$9," "))</f>
        <v xml:space="preserve"> </v>
      </c>
      <c r="AB579" s="65" t="str">
        <f t="shared" si="292"/>
        <v/>
      </c>
      <c r="AC579" s="166"/>
      <c r="AD579" s="166"/>
      <c r="AE579" s="166"/>
      <c r="AF579" s="97" t="str">
        <f>+IF(X579=Controles!$D$5,Controles!$N$5,IF(X579=Controles!$D$6,Controles!$N$6,IF(X579=Controles!$D$7,Controles!$N$7," ")))</f>
        <v xml:space="preserve"> </v>
      </c>
      <c r="AG579" s="138" t="str">
        <f>IFERROR(IF(AND(AF578=Controles!$N$5,AF579=Controles!$N$5),(AG578-(+AG578*AB579)),IF(AF579=Controles!$N$5,(R578-(+R578*AB579)),IF(AF579=Controles!$N$7,AG578,""))),"")</f>
        <v/>
      </c>
      <c r="AH579" s="138" t="str">
        <f>IFERROR(IF(AND(AF578=Controles!$N$7,AF579=Controles!$N$7),(AH578-(+AH578*AB579)),IF(AF579=Controles!$N$7,($S$578-(+$S$578*AB579)),IF(AF579=Controles!$N$5,AH578,""))),"")</f>
        <v/>
      </c>
      <c r="AI579" s="178" t="str">
        <f t="shared" ref="AI579:AI586" si="323">IFERROR(IF(AG579="","",IF(AG579&lt;=20,"20",IF(AG579&lt;=40,"40",IF(AG579&lt;=60,"60",IF(AG579&lt;=80,"80","100"))))),"")</f>
        <v/>
      </c>
      <c r="AJ579" s="178" t="str">
        <f t="shared" ref="AJ579:AJ586" si="324">IFERROR(IF(AH579="","",IF(AH579&lt;=20,"20",IF(AH579&lt;=40,"40",IF(AH579&lt;=60,"60",IF(AH579&lt;=80,"80","100"))))),"")</f>
        <v/>
      </c>
      <c r="AK579" s="179" t="str">
        <f t="shared" ref="AK579:AK586" si="325">IFERROR(VALUE((AI579&amp;""&amp;AJ579))," ")</f>
        <v xml:space="preserve"> </v>
      </c>
      <c r="AL579" s="180" t="str">
        <f>IFERROR(VLOOKUP(AK579,'Matriz Calificación'!$C$54:$F$78,2,FALSE),"")</f>
        <v/>
      </c>
      <c r="AM579" s="181" t="str">
        <f>IFERROR(VLOOKUP(AL579,'Matriz Calificación'!$D$54:$I$78,4,FALSE)," ")</f>
        <v xml:space="preserve"> </v>
      </c>
      <c r="AN579" s="289"/>
      <c r="AO579" s="289"/>
      <c r="AP579" s="292"/>
      <c r="AQ579" s="329"/>
      <c r="AR579" s="66"/>
      <c r="AS579" s="167"/>
      <c r="AT579" s="167"/>
      <c r="AU579" s="167"/>
      <c r="AV579" s="66"/>
      <c r="AW579" s="167"/>
      <c r="AX579" s="169"/>
      <c r="AY579" s="169"/>
      <c r="AZ579" s="259"/>
      <c r="BA579" s="250"/>
      <c r="BB579" s="169"/>
      <c r="BC579" s="250"/>
    </row>
    <row r="580" spans="2:55" s="170" customFormat="1" ht="21" hidden="1" customHeight="1" x14ac:dyDescent="0.25">
      <c r="B580" s="264"/>
      <c r="C580" s="267"/>
      <c r="D580" s="258"/>
      <c r="E580" s="259"/>
      <c r="F580" s="255"/>
      <c r="G580" s="258"/>
      <c r="H580" s="250"/>
      <c r="I580" s="252"/>
      <c r="J580" s="254"/>
      <c r="K580" s="182"/>
      <c r="L580" s="261"/>
      <c r="M580" s="262"/>
      <c r="N580" s="261"/>
      <c r="O580" s="256"/>
      <c r="P580" s="292"/>
      <c r="Q580" s="261"/>
      <c r="R580" s="330"/>
      <c r="S580" s="330"/>
      <c r="T580" s="330"/>
      <c r="U580" s="328"/>
      <c r="V580" s="292"/>
      <c r="W580" s="149"/>
      <c r="X580" s="166"/>
      <c r="Y580" s="175" t="str">
        <f>IF(X580=Controles!$D$5,Controles!$E$5,IF(X580=Controles!$D$6,Controles!$E$6,IF(X580=Controles!$D$7,Controles!$E$7," ")))</f>
        <v xml:space="preserve"> </v>
      </c>
      <c r="Z580" s="166"/>
      <c r="AA580" s="65" t="str">
        <f>IF(Z580=Controles!$D$8,Controles!$E$8,IF(Z580=Controles!$D$9,Controles!$E$9," "))</f>
        <v xml:space="preserve"> </v>
      </c>
      <c r="AB580" s="65" t="str">
        <f t="shared" si="292"/>
        <v/>
      </c>
      <c r="AC580" s="166"/>
      <c r="AD580" s="166"/>
      <c r="AE580" s="166"/>
      <c r="AF580" s="97" t="str">
        <f>+IF(X580=Controles!$D$5,Controles!$N$5,IF(X580=Controles!$D$6,Controles!$N$6,IF(X580=Controles!$D$7,Controles!$N$7," ")))</f>
        <v xml:space="preserve"> </v>
      </c>
      <c r="AG580" s="138" t="str">
        <f>IFERROR(IF(AND(AF579=Controles!$N$5,AF580=Controles!$N$5),(AG579-(+AG579*AB580)),IF(AND(AF579=Controles!$N$7,AF580=Controles!$N$5),(AG578-(+AG578*AB580)),IF(AF580=Controles!$N$7,AG579,""))),"")</f>
        <v/>
      </c>
      <c r="AH580" s="138" t="str">
        <f>IFERROR(IF(AND(AF579=Controles!$N$7,AF580=Controles!$N$7),(AH579-(+AH579*AB580)),IF(AND(AF579=Controles!$N$5,AF580=Controles!$N$7),(AH578-(+AH578*AB580)),IF(AF580=Controles!$N$5,AH579,""))),"")</f>
        <v/>
      </c>
      <c r="AI580" s="178" t="str">
        <f t="shared" si="323"/>
        <v/>
      </c>
      <c r="AJ580" s="178" t="str">
        <f t="shared" si="324"/>
        <v/>
      </c>
      <c r="AK580" s="179" t="str">
        <f t="shared" si="325"/>
        <v xml:space="preserve"> </v>
      </c>
      <c r="AL580" s="180" t="str">
        <f>IFERROR(VLOOKUP(AK580,'Matriz Calificación'!$C$54:$F$78,2,FALSE),"")</f>
        <v/>
      </c>
      <c r="AM580" s="181" t="str">
        <f>IFERROR(VLOOKUP(AL580,'Matriz Calificación'!$D$54:$I$78,4,FALSE)," ")</f>
        <v xml:space="preserve"> </v>
      </c>
      <c r="AN580" s="289"/>
      <c r="AO580" s="289"/>
      <c r="AP580" s="292"/>
      <c r="AQ580" s="329"/>
      <c r="AR580" s="66"/>
      <c r="AS580" s="167"/>
      <c r="AT580" s="167"/>
      <c r="AU580" s="167"/>
      <c r="AV580" s="66"/>
      <c r="AW580" s="167"/>
      <c r="AX580" s="169"/>
      <c r="AY580" s="169"/>
      <c r="AZ580" s="259"/>
      <c r="BA580" s="250"/>
      <c r="BB580" s="169"/>
      <c r="BC580" s="250"/>
    </row>
    <row r="581" spans="2:55" s="170" customFormat="1" ht="21" hidden="1" customHeight="1" x14ac:dyDescent="0.25">
      <c r="B581" s="264"/>
      <c r="C581" s="267"/>
      <c r="D581" s="258"/>
      <c r="E581" s="259"/>
      <c r="F581" s="255"/>
      <c r="G581" s="258"/>
      <c r="H581" s="250"/>
      <c r="I581" s="252"/>
      <c r="J581" s="254"/>
      <c r="K581" s="182"/>
      <c r="L581" s="261"/>
      <c r="M581" s="262"/>
      <c r="N581" s="261"/>
      <c r="O581" s="256"/>
      <c r="P581" s="292"/>
      <c r="Q581" s="261"/>
      <c r="R581" s="330"/>
      <c r="S581" s="330"/>
      <c r="T581" s="330"/>
      <c r="U581" s="328"/>
      <c r="V581" s="292"/>
      <c r="W581" s="149"/>
      <c r="X581" s="166"/>
      <c r="Y581" s="175" t="str">
        <f>IF(X581=Controles!$D$5,Controles!$E$5,IF(X581=Controles!$D$6,Controles!$E$6,IF(X581=Controles!$D$7,Controles!$E$7," ")))</f>
        <v xml:space="preserve"> </v>
      </c>
      <c r="Z581" s="166"/>
      <c r="AA581" s="65" t="str">
        <f>IF(Z581=Controles!$D$8,Controles!$E$8,IF(Z581=Controles!$D$9,Controles!$E$9," "))</f>
        <v xml:space="preserve"> </v>
      </c>
      <c r="AB581" s="65" t="str">
        <f t="shared" si="292"/>
        <v/>
      </c>
      <c r="AC581" s="166"/>
      <c r="AD581" s="166"/>
      <c r="AE581" s="166"/>
      <c r="AF581" s="97" t="str">
        <f>+IF(X581=Controles!$D$5,Controles!$N$5,IF(X581=Controles!$D$6,Controles!$N$6,IF(X581=Controles!$D$7,Controles!$N$7," ")))</f>
        <v xml:space="preserve"> </v>
      </c>
      <c r="AG581" s="138" t="str">
        <f>IFERROR(IF(AND(AF580=Controles!$N$5,AF581=Controles!$N$5),(AG580-(+AG580*AB581)),IF(AND(AF580=Controles!$N$7,AF581=Controles!$N$5),(AG579-(+AG579*AB581)),IF(AF581=Controles!$N$7,AG580,""))),"")</f>
        <v/>
      </c>
      <c r="AH581" s="138" t="str">
        <f>IFERROR(IF(AND(AF580=Controles!$N$7,AF581=Controles!$N$7),(AH580-(+AH580*AB581)),IF(AND(AF580=Controles!$N$5,AF581=Controles!$N$7),(AH579-(+AH579*AB581)),IF(AF581=Controles!$N$5,AH580,""))),"")</f>
        <v/>
      </c>
      <c r="AI581" s="178" t="str">
        <f t="shared" si="323"/>
        <v/>
      </c>
      <c r="AJ581" s="178" t="str">
        <f t="shared" si="324"/>
        <v/>
      </c>
      <c r="AK581" s="179" t="str">
        <f t="shared" si="325"/>
        <v xml:space="preserve"> </v>
      </c>
      <c r="AL581" s="180" t="str">
        <f>IFERROR(VLOOKUP(AK581,'Matriz Calificación'!$C$54:$F$78,2,FALSE),"")</f>
        <v/>
      </c>
      <c r="AM581" s="181" t="str">
        <f>IFERROR(VLOOKUP(AL581,'Matriz Calificación'!$D$54:$I$78,4,FALSE)," ")</f>
        <v xml:space="preserve"> </v>
      </c>
      <c r="AN581" s="289"/>
      <c r="AO581" s="289"/>
      <c r="AP581" s="292"/>
      <c r="AQ581" s="329"/>
      <c r="AR581" s="66"/>
      <c r="AS581" s="167"/>
      <c r="AT581" s="167"/>
      <c r="AU581" s="167"/>
      <c r="AV581" s="66"/>
      <c r="AW581" s="167"/>
      <c r="AX581" s="169"/>
      <c r="AY581" s="169"/>
      <c r="AZ581" s="259"/>
      <c r="BA581" s="250"/>
      <c r="BB581" s="169"/>
      <c r="BC581" s="250"/>
    </row>
    <row r="582" spans="2:55" s="170" customFormat="1" ht="21" hidden="1" customHeight="1" x14ac:dyDescent="0.25">
      <c r="B582" s="264"/>
      <c r="C582" s="267"/>
      <c r="D582" s="258"/>
      <c r="E582" s="259"/>
      <c r="F582" s="255"/>
      <c r="G582" s="258"/>
      <c r="H582" s="250"/>
      <c r="I582" s="252"/>
      <c r="J582" s="254"/>
      <c r="K582" s="182"/>
      <c r="L582" s="261"/>
      <c r="M582" s="262"/>
      <c r="N582" s="261"/>
      <c r="O582" s="256"/>
      <c r="P582" s="292"/>
      <c r="Q582" s="261"/>
      <c r="R582" s="330"/>
      <c r="S582" s="330"/>
      <c r="T582" s="330"/>
      <c r="U582" s="328"/>
      <c r="V582" s="292"/>
      <c r="W582" s="149"/>
      <c r="X582" s="166"/>
      <c r="Y582" s="175" t="str">
        <f>IF(X582=Controles!$D$5,Controles!$E$5,IF(X582=Controles!$D$6,Controles!$E$6,IF(X582=Controles!$D$7,Controles!$E$7," ")))</f>
        <v xml:space="preserve"> </v>
      </c>
      <c r="Z582" s="166"/>
      <c r="AA582" s="65" t="str">
        <f>IF(Z582=Controles!$D$8,Controles!$E$8,IF(Z582=Controles!$D$9,Controles!$E$9," "))</f>
        <v xml:space="preserve"> </v>
      </c>
      <c r="AB582" s="65" t="str">
        <f t="shared" si="292"/>
        <v/>
      </c>
      <c r="AC582" s="166"/>
      <c r="AD582" s="166"/>
      <c r="AE582" s="166"/>
      <c r="AF582" s="97" t="str">
        <f>+IF(X582=Controles!$D$5,Controles!$N$5,IF(X582=Controles!$D$6,Controles!$N$6,IF(X582=Controles!$D$7,Controles!$N$7," ")))</f>
        <v xml:space="preserve"> </v>
      </c>
      <c r="AG582" s="138" t="str">
        <f>IFERROR(IF(AND(AF581=Controles!$N$5,AF582=Controles!$N$5),(AG581-(+AG581*AB582)),IF(AND(AF581=Controles!$N$7,AF582=Controles!$N$5),(AG580-(+AG580*AB582)),IF(AF582=Controles!$N$7,AG581,""))),"")</f>
        <v/>
      </c>
      <c r="AH582" s="138" t="str">
        <f>IFERROR(IF(AND(AF581=Controles!$N$7,AF582=Controles!$N$7),(AH581-(+AH581*AB582)),IF(AND(AF581=Controles!$N$5,AF582=Controles!$N$7),(AH580-(+AH580*AB582)),IF(AF582=Controles!$N$5,AH581,""))),"")</f>
        <v/>
      </c>
      <c r="AI582" s="178" t="str">
        <f t="shared" si="323"/>
        <v/>
      </c>
      <c r="AJ582" s="178" t="str">
        <f t="shared" si="324"/>
        <v/>
      </c>
      <c r="AK582" s="179" t="str">
        <f t="shared" si="325"/>
        <v xml:space="preserve"> </v>
      </c>
      <c r="AL582" s="180" t="str">
        <f>IFERROR(VLOOKUP(AK582,'Matriz Calificación'!$C$54:$F$78,2,FALSE),"")</f>
        <v/>
      </c>
      <c r="AM582" s="181" t="str">
        <f>IFERROR(VLOOKUP(AL582,'Matriz Calificación'!$D$54:$I$78,4,FALSE)," ")</f>
        <v xml:space="preserve"> </v>
      </c>
      <c r="AN582" s="289"/>
      <c r="AO582" s="289"/>
      <c r="AP582" s="292"/>
      <c r="AQ582" s="329"/>
      <c r="AR582" s="66"/>
      <c r="AS582" s="167"/>
      <c r="AT582" s="167"/>
      <c r="AU582" s="167"/>
      <c r="AV582" s="66"/>
      <c r="AW582" s="167"/>
      <c r="AX582" s="169"/>
      <c r="AY582" s="169"/>
      <c r="AZ582" s="259"/>
      <c r="BA582" s="250"/>
      <c r="BB582" s="169"/>
      <c r="BC582" s="250"/>
    </row>
    <row r="583" spans="2:55" s="170" customFormat="1" ht="21" hidden="1" customHeight="1" x14ac:dyDescent="0.25">
      <c r="B583" s="264"/>
      <c r="C583" s="267"/>
      <c r="D583" s="258"/>
      <c r="E583" s="259"/>
      <c r="F583" s="255"/>
      <c r="G583" s="258"/>
      <c r="H583" s="250"/>
      <c r="I583" s="252"/>
      <c r="J583" s="254"/>
      <c r="K583" s="182"/>
      <c r="L583" s="261"/>
      <c r="M583" s="262"/>
      <c r="N583" s="261"/>
      <c r="O583" s="256"/>
      <c r="P583" s="292"/>
      <c r="Q583" s="261"/>
      <c r="R583" s="330"/>
      <c r="S583" s="330"/>
      <c r="T583" s="330"/>
      <c r="U583" s="328"/>
      <c r="V583" s="292"/>
      <c r="W583" s="149"/>
      <c r="X583" s="166"/>
      <c r="Y583" s="175" t="str">
        <f>IF(X583=Controles!$D$5,Controles!$E$5,IF(X583=Controles!$D$6,Controles!$E$6,IF(X583=Controles!$D$7,Controles!$E$7," ")))</f>
        <v xml:space="preserve"> </v>
      </c>
      <c r="Z583" s="166"/>
      <c r="AA583" s="65" t="str">
        <f>IF(Z583=Controles!$D$8,Controles!$E$8,IF(Z583=Controles!$D$9,Controles!$E$9," "))</f>
        <v xml:space="preserve"> </v>
      </c>
      <c r="AB583" s="65" t="str">
        <f t="shared" si="292"/>
        <v/>
      </c>
      <c r="AC583" s="166"/>
      <c r="AD583" s="166"/>
      <c r="AE583" s="166"/>
      <c r="AF583" s="97" t="str">
        <f>+IF(X583=Controles!$D$5,Controles!$N$5,IF(X583=Controles!$D$6,Controles!$N$6,IF(X583=Controles!$D$7,Controles!$N$7," ")))</f>
        <v xml:space="preserve"> </v>
      </c>
      <c r="AG583" s="138" t="str">
        <f>IFERROR(IF(AND(AF582=Controles!$N$5,AF583=Controles!$N$5),(AG582-(+AG582*AB583)),IF(AND(AF582=Controles!$N$7,AF583=Controles!$N$5),(AG581-(+AG581*AB583)),IF(AF583=Controles!$N$7,AG582,""))),"")</f>
        <v/>
      </c>
      <c r="AH583" s="138" t="str">
        <f>IFERROR(IF(AND(AF582=Controles!$N$7,AF583=Controles!$N$7),(AH582-(+AH582*AB583)),IF(AND(AF582=Controles!$N$5,AF583=Controles!$N$7),(AH581-(+AH581*AB583)),IF(AF583=Controles!$N$5,AH582,""))),"")</f>
        <v/>
      </c>
      <c r="AI583" s="178" t="str">
        <f t="shared" si="323"/>
        <v/>
      </c>
      <c r="AJ583" s="178" t="str">
        <f t="shared" si="324"/>
        <v/>
      </c>
      <c r="AK583" s="179" t="str">
        <f t="shared" si="325"/>
        <v xml:space="preserve"> </v>
      </c>
      <c r="AL583" s="180" t="str">
        <f>IFERROR(VLOOKUP(AK583,'Matriz Calificación'!$C$54:$F$78,2,FALSE),"")</f>
        <v/>
      </c>
      <c r="AM583" s="181" t="str">
        <f>IFERROR(VLOOKUP(AL583,'Matriz Calificación'!$D$54:$I$78,4,FALSE)," ")</f>
        <v xml:space="preserve"> </v>
      </c>
      <c r="AN583" s="289"/>
      <c r="AO583" s="289"/>
      <c r="AP583" s="292"/>
      <c r="AQ583" s="329"/>
      <c r="AR583" s="66"/>
      <c r="AS583" s="167"/>
      <c r="AT583" s="167"/>
      <c r="AU583" s="167"/>
      <c r="AV583" s="66"/>
      <c r="AW583" s="167"/>
      <c r="AX583" s="169"/>
      <c r="AY583" s="169"/>
      <c r="AZ583" s="259"/>
      <c r="BA583" s="250"/>
      <c r="BB583" s="169"/>
      <c r="BC583" s="250"/>
    </row>
    <row r="584" spans="2:55" s="170" customFormat="1" ht="21" hidden="1" customHeight="1" x14ac:dyDescent="0.25">
      <c r="B584" s="264"/>
      <c r="C584" s="267"/>
      <c r="D584" s="258"/>
      <c r="E584" s="259"/>
      <c r="F584" s="255"/>
      <c r="G584" s="258"/>
      <c r="H584" s="250"/>
      <c r="I584" s="252"/>
      <c r="J584" s="254"/>
      <c r="K584" s="182"/>
      <c r="L584" s="261"/>
      <c r="M584" s="262"/>
      <c r="N584" s="261"/>
      <c r="O584" s="256"/>
      <c r="P584" s="292"/>
      <c r="Q584" s="261"/>
      <c r="R584" s="330"/>
      <c r="S584" s="330"/>
      <c r="T584" s="330"/>
      <c r="U584" s="328"/>
      <c r="V584" s="292"/>
      <c r="W584" s="149"/>
      <c r="X584" s="166"/>
      <c r="Y584" s="175" t="str">
        <f>IF(X584=Controles!$D$5,Controles!$E$5,IF(X584=Controles!$D$6,Controles!$E$6,IF(X584=Controles!$D$7,Controles!$E$7," ")))</f>
        <v xml:space="preserve"> </v>
      </c>
      <c r="Z584" s="166"/>
      <c r="AA584" s="65" t="str">
        <f>IF(Z584=Controles!$D$8,Controles!$E$8,IF(Z584=Controles!$D$9,Controles!$E$9," "))</f>
        <v xml:space="preserve"> </v>
      </c>
      <c r="AB584" s="65" t="str">
        <f t="shared" si="292"/>
        <v/>
      </c>
      <c r="AC584" s="166"/>
      <c r="AD584" s="166"/>
      <c r="AE584" s="166"/>
      <c r="AF584" s="97" t="str">
        <f>+IF(X584=Controles!$D$5,Controles!$N$5,IF(X584=Controles!$D$6,Controles!$N$6,IF(X584=Controles!$D$7,Controles!$N$7," ")))</f>
        <v xml:space="preserve"> </v>
      </c>
      <c r="AG584" s="138" t="str">
        <f>IFERROR(IF(AND(AF583=Controles!$N$5,AF584=Controles!$N$5),(AG583-(+AG583*AB584)),IF(AND(AF583=Controles!$N$7,AF584=Controles!$N$5),(AG582-(+AG582*AB584)),IF(AF584=Controles!$N$7,AG583,""))),"")</f>
        <v/>
      </c>
      <c r="AH584" s="138" t="str">
        <f>IFERROR(IF(AND(AF583=Controles!$N$7,AF584=Controles!$N$7),(AH583-(+AH583*AB584)),IF(AND(AF583=Controles!$N$5,AF584=Controles!$N$7),(AH582-(+AH582*AB584)),IF(AF584=Controles!$N$5,AH583,""))),"")</f>
        <v/>
      </c>
      <c r="AI584" s="178" t="str">
        <f t="shared" si="323"/>
        <v/>
      </c>
      <c r="AJ584" s="178" t="str">
        <f t="shared" si="324"/>
        <v/>
      </c>
      <c r="AK584" s="179" t="str">
        <f t="shared" si="325"/>
        <v xml:space="preserve"> </v>
      </c>
      <c r="AL584" s="180" t="str">
        <f>IFERROR(VLOOKUP(AK584,'Matriz Calificación'!$C$54:$F$78,2,FALSE),"")</f>
        <v/>
      </c>
      <c r="AM584" s="181" t="str">
        <f>IFERROR(VLOOKUP(AL584,'Matriz Calificación'!$D$54:$I$78,4,FALSE)," ")</f>
        <v xml:space="preserve"> </v>
      </c>
      <c r="AN584" s="289"/>
      <c r="AO584" s="289"/>
      <c r="AP584" s="292"/>
      <c r="AQ584" s="329"/>
      <c r="AR584" s="66"/>
      <c r="AS584" s="165"/>
      <c r="AT584" s="168"/>
      <c r="AU584" s="168"/>
      <c r="AV584" s="66"/>
      <c r="AW584" s="167"/>
      <c r="AX584" s="169"/>
      <c r="AY584" s="169"/>
      <c r="AZ584" s="259"/>
      <c r="BA584" s="250"/>
      <c r="BB584" s="169"/>
      <c r="BC584" s="250"/>
    </row>
    <row r="585" spans="2:55" s="170" customFormat="1" ht="21" hidden="1" customHeight="1" x14ac:dyDescent="0.25">
      <c r="B585" s="264"/>
      <c r="C585" s="267"/>
      <c r="D585" s="258"/>
      <c r="E585" s="259"/>
      <c r="F585" s="255"/>
      <c r="G585" s="258"/>
      <c r="H585" s="250"/>
      <c r="I585" s="252"/>
      <c r="J585" s="254"/>
      <c r="K585" s="182"/>
      <c r="L585" s="261"/>
      <c r="M585" s="262"/>
      <c r="N585" s="261"/>
      <c r="O585" s="256"/>
      <c r="P585" s="292"/>
      <c r="Q585" s="261"/>
      <c r="R585" s="330"/>
      <c r="S585" s="330"/>
      <c r="T585" s="330"/>
      <c r="U585" s="328"/>
      <c r="V585" s="292"/>
      <c r="W585" s="149"/>
      <c r="X585" s="166"/>
      <c r="Y585" s="175" t="str">
        <f>IF(X585=Controles!$D$5,Controles!$E$5,IF(X585=Controles!$D$6,Controles!$E$6,IF(X585=Controles!$D$7,Controles!$E$7," ")))</f>
        <v xml:space="preserve"> </v>
      </c>
      <c r="Z585" s="166"/>
      <c r="AA585" s="65" t="str">
        <f>IF(Z585=Controles!$D$8,Controles!$E$8,IF(Z585=Controles!$D$9,Controles!$E$9," "))</f>
        <v xml:space="preserve"> </v>
      </c>
      <c r="AB585" s="65" t="str">
        <f t="shared" si="292"/>
        <v/>
      </c>
      <c r="AC585" s="166"/>
      <c r="AD585" s="166"/>
      <c r="AE585" s="166"/>
      <c r="AF585" s="97" t="str">
        <f>+IF(X585=Controles!$D$5,Controles!$N$5,IF(X585=Controles!$D$6,Controles!$N$6,IF(X585=Controles!$D$7,Controles!$N$7," ")))</f>
        <v xml:space="preserve"> </v>
      </c>
      <c r="AG585" s="138" t="str">
        <f>IFERROR(IF(AND(AF584=Controles!$N$5,AF585=Controles!$N$5),(AG584-(+AG584*AB585)),IF(AND(AF584=Controles!$N$7,AF585=Controles!$N$5),(AG583-(+AG583*AB585)),IF(AF585=Controles!$N$7,AG584,""))),"")</f>
        <v/>
      </c>
      <c r="AH585" s="138" t="str">
        <f>IFERROR(IF(AND(AF584=Controles!$N$7,AF585=Controles!$N$7),(AH584-(+AH584*AB585)),IF(AND(AF584=Controles!$N$5,AF585=Controles!$N$7),(AH583-(+AH583*AB585)),IF(AF585=Controles!$N$5,AH584,""))),"")</f>
        <v/>
      </c>
      <c r="AI585" s="178" t="str">
        <f t="shared" si="323"/>
        <v/>
      </c>
      <c r="AJ585" s="178" t="str">
        <f t="shared" si="324"/>
        <v/>
      </c>
      <c r="AK585" s="179" t="str">
        <f t="shared" si="325"/>
        <v xml:space="preserve"> </v>
      </c>
      <c r="AL585" s="180" t="str">
        <f>IFERROR(VLOOKUP(AK585,'Matriz Calificación'!$C$54:$F$78,2,FALSE),"")</f>
        <v/>
      </c>
      <c r="AM585" s="181" t="str">
        <f>IFERROR(VLOOKUP(AL585,'Matriz Calificación'!$D$54:$I$78,4,FALSE)," ")</f>
        <v xml:space="preserve"> </v>
      </c>
      <c r="AN585" s="289"/>
      <c r="AO585" s="289"/>
      <c r="AP585" s="292"/>
      <c r="AQ585" s="329"/>
      <c r="AR585" s="66"/>
      <c r="AS585" s="165"/>
      <c r="AT585" s="168"/>
      <c r="AU585" s="168"/>
      <c r="AV585" s="66"/>
      <c r="AW585" s="167"/>
      <c r="AX585" s="169"/>
      <c r="AY585" s="169"/>
      <c r="AZ585" s="259"/>
      <c r="BA585" s="250"/>
      <c r="BB585" s="169"/>
      <c r="BC585" s="250"/>
    </row>
    <row r="586" spans="2:55" s="170" customFormat="1" ht="21" hidden="1" customHeight="1" x14ac:dyDescent="0.25">
      <c r="B586" s="265"/>
      <c r="C586" s="268"/>
      <c r="D586" s="258"/>
      <c r="E586" s="259"/>
      <c r="F586" s="255"/>
      <c r="G586" s="258"/>
      <c r="H586" s="250"/>
      <c r="I586" s="253"/>
      <c r="J586" s="254"/>
      <c r="K586" s="182"/>
      <c r="L586" s="261"/>
      <c r="M586" s="262"/>
      <c r="N586" s="261"/>
      <c r="O586" s="257"/>
      <c r="P586" s="292"/>
      <c r="Q586" s="261"/>
      <c r="R586" s="330"/>
      <c r="S586" s="330"/>
      <c r="T586" s="330"/>
      <c r="U586" s="328"/>
      <c r="V586" s="292"/>
      <c r="W586" s="149"/>
      <c r="X586" s="166"/>
      <c r="Y586" s="175" t="str">
        <f>IF(X586=Controles!$D$5,Controles!$E$5,IF(X586=Controles!$D$6,Controles!$E$6,IF(X586=Controles!$D$7,Controles!$E$7," ")))</f>
        <v xml:space="preserve"> </v>
      </c>
      <c r="Z586" s="166"/>
      <c r="AA586" s="65" t="str">
        <f>IF(Z586=Controles!$D$8,Controles!$E$8,IF(Z586=Controles!$D$9,Controles!$E$9," "))</f>
        <v xml:space="preserve"> </v>
      </c>
      <c r="AB586" s="65" t="str">
        <f t="shared" si="292"/>
        <v/>
      </c>
      <c r="AC586" s="166"/>
      <c r="AD586" s="166"/>
      <c r="AE586" s="166"/>
      <c r="AF586" s="97" t="str">
        <f>+IF(X586=Controles!$D$5,Controles!$N$5,IF(X586=Controles!$D$6,Controles!$N$6,IF(X586=Controles!$D$7,Controles!$N$7," ")))</f>
        <v xml:space="preserve"> </v>
      </c>
      <c r="AG586" s="138" t="str">
        <f>IFERROR(IF(AND(AF585=Controles!$N$5,AF586=Controles!$N$5),(AG585-(+AG585*AB586)),IF(AND(AF585=Controles!$N$7,AF586=Controles!$N$5),(AG584-(+AG584*AB586)),IF(AF586=Controles!$N$7,AG585,""))),"")</f>
        <v/>
      </c>
      <c r="AH586" s="138" t="str">
        <f>IFERROR(IF(AND(AF585=Controles!$N$7,AF586=Controles!$N$7),(AH585-(+AH585*AB586)),IF(AND(AF585=Controles!$N$5,AF586=Controles!$N$7),(AH584-(+AH584*AB586)),IF(AF586=Controles!$N$5,AH585,""))),"")</f>
        <v/>
      </c>
      <c r="AI586" s="178" t="str">
        <f t="shared" si="323"/>
        <v/>
      </c>
      <c r="AJ586" s="178" t="str">
        <f t="shared" si="324"/>
        <v/>
      </c>
      <c r="AK586" s="179" t="str">
        <f t="shared" si="325"/>
        <v xml:space="preserve"> </v>
      </c>
      <c r="AL586" s="180" t="str">
        <f>IFERROR(VLOOKUP(AK586,'Matriz Calificación'!$C$54:$F$78,2,FALSE),"")</f>
        <v/>
      </c>
      <c r="AM586" s="181" t="str">
        <f>IFERROR(VLOOKUP(AL586,'Matriz Calificación'!$D$54:$I$78,4,FALSE)," ")</f>
        <v xml:space="preserve"> </v>
      </c>
      <c r="AN586" s="290"/>
      <c r="AO586" s="290"/>
      <c r="AP586" s="292"/>
      <c r="AQ586" s="329"/>
      <c r="AR586" s="66"/>
      <c r="AS586" s="165"/>
      <c r="AT586" s="67"/>
      <c r="AU586" s="67"/>
      <c r="AV586" s="66"/>
      <c r="AW586" s="167"/>
      <c r="AX586" s="169"/>
      <c r="AY586" s="169"/>
      <c r="AZ586" s="259"/>
      <c r="BA586" s="250"/>
      <c r="BB586" s="169"/>
      <c r="BC586" s="250"/>
    </row>
    <row r="587" spans="2:55" s="170" customFormat="1" ht="21" hidden="1" customHeight="1" x14ac:dyDescent="0.25">
      <c r="B587" s="263"/>
      <c r="C587" s="266" t="str">
        <f>+IFERROR(VLOOKUP(B587,INF!$A$2:$B$90,2,FALSE)," ")</f>
        <v xml:space="preserve"> </v>
      </c>
      <c r="D587" s="258"/>
      <c r="E587" s="259"/>
      <c r="F587" s="260"/>
      <c r="G587" s="258"/>
      <c r="H587" s="250"/>
      <c r="I587" s="251"/>
      <c r="J587" s="254" t="str">
        <f t="shared" ref="J587" si="326">IF(G587&lt;&gt;"",CONCATENATE("Posibilidad de ",G587," por"," ",H587," debido a"," ",I587),"")</f>
        <v/>
      </c>
      <c r="K587" s="182"/>
      <c r="L587" s="261"/>
      <c r="M587" s="262"/>
      <c r="N587" s="261"/>
      <c r="O587" s="256"/>
      <c r="P587" s="292" t="str">
        <f>IF(O587="","",IF(O587&lt;=2,Probabilidad!$B$8,IF(O587&lt;=11.999,Probabilidad!$B$7,IF(O587&lt;=48,Probabilidad!$B$6,IF(O587&lt;=239.999,Probabilidad!$B$5,IF(O587&gt;=240,Probabilidad!$B$4,""))))))</f>
        <v/>
      </c>
      <c r="Q587" s="261"/>
      <c r="R587" s="330" t="str">
        <f>IFERROR(VLOOKUP(P587,Probabilidad!$B$4:$C$8,2,FALSE),"")</f>
        <v/>
      </c>
      <c r="S587" s="330" t="str">
        <f>IFERROR(VLOOKUP(Q587,Impacto!$B$4:$C$16,2,FALSE),"")</f>
        <v/>
      </c>
      <c r="T587" s="330" t="str">
        <f t="shared" ref="T587" si="327">IFERROR(VALUE((R587&amp;""&amp;S587))," ")</f>
        <v xml:space="preserve"> </v>
      </c>
      <c r="U587" s="328" t="str">
        <f>IFERROR(VLOOKUP(T587,'Matriz Calificación'!$C$54:$D$78,2,FALSE)," ")</f>
        <v xml:space="preserve"> </v>
      </c>
      <c r="V587" s="292" t="str">
        <f>IFERROR(VLOOKUP(T587,'Matriz Calificación'!$C$54:$F$78,3,FALSE)," ")</f>
        <v xml:space="preserve"> </v>
      </c>
      <c r="W587" s="149"/>
      <c r="X587" s="166"/>
      <c r="Y587" s="175" t="str">
        <f>IF(X587=Controles!$D$5,Controles!$E$5,IF(X587=Controles!$D$6,Controles!$E$6,IF(X587=Controles!$D$7,Controles!$E$7," ")))</f>
        <v xml:space="preserve"> </v>
      </c>
      <c r="Z587" s="166"/>
      <c r="AA587" s="65" t="str">
        <f>IF(Z587=Controles!$D$8,Controles!$E$8,IF(Z587=Controles!$D$9,Controles!$E$9," "))</f>
        <v xml:space="preserve"> </v>
      </c>
      <c r="AB587" s="65" t="str">
        <f t="shared" si="292"/>
        <v/>
      </c>
      <c r="AC587" s="166"/>
      <c r="AD587" s="166"/>
      <c r="AE587" s="166"/>
      <c r="AF587" s="97" t="str">
        <f>+IF(X587=Controles!$D$5,Controles!$N$5,IF(X587=Controles!$D$6,Controles!$N$6,IF(X587=Controles!$D$7,Controles!$N$7," ")))</f>
        <v xml:space="preserve"> </v>
      </c>
      <c r="AG587" s="138" t="str">
        <f>IFERROR(IF(AF587=Controles!$N$5,(($R$587-($R$587*AB587))),IF(AF587=Controles!$N$7,$R$587,""))," ")</f>
        <v/>
      </c>
      <c r="AH587" s="138" t="str">
        <f>IFERROR(IF(AF587=Controles!$N$7,(($S$587-($S$587*AB587))),IF(AF587=Controles!$N$5,$S$587,""))," ")</f>
        <v/>
      </c>
      <c r="AI587" s="178" t="str">
        <f>IFERROR(IF(AG587="","",IF(AG587&lt;=20,"20",IF(AG587&lt;=40,"40",IF(AG587&lt;=60,"60",IF(AG587&lt;=80,"80","100"))))),"")</f>
        <v/>
      </c>
      <c r="AJ587" s="178" t="str">
        <f>IFERROR(IF(AH587="","",IF(AH587&lt;=20,"20",IF(AH587&lt;=40,"40",IF(AH587&lt;=60,"60",IF(AH587&lt;=80,"80","100"))))),"")</f>
        <v/>
      </c>
      <c r="AK587" s="179" t="str">
        <f>IFERROR(VALUE((AI587&amp;""&amp;AJ587))," ")</f>
        <v xml:space="preserve"> </v>
      </c>
      <c r="AL587" s="180" t="str">
        <f>IFERROR(VLOOKUP(AK587,'Matriz Calificación'!$C$54:$F$78,2,FALSE),"")</f>
        <v/>
      </c>
      <c r="AM587" s="181" t="str">
        <f>IFERROR(VLOOKUP(AL587,'Matriz Calificación'!$D$54:$I$78,4,FALSE)," ")</f>
        <v xml:space="preserve"> </v>
      </c>
      <c r="AN587" s="288" t="e" cm="1" vm="1">
        <f t="array" aca="1" ref="AN587" ca="1">INDEX(AK587:AK595,COUNT(AK587:AK595))</f>
        <v>#VALUE!</v>
      </c>
      <c r="AO587" s="288" t="str">
        <f ca="1">IFERROR(VLOOKUP(AN587,'Matriz Calificación'!$C$54:$F$78,2,FALSE),"")</f>
        <v/>
      </c>
      <c r="AP587" s="292" t="str">
        <f ca="1">IFERROR(VLOOKUP(AO587,'Matriz Calificación'!$D$54:$I$78,4,FALSE)," ")</f>
        <v xml:space="preserve"> </v>
      </c>
      <c r="AQ587" s="329" t="str">
        <f ca="1">IFERROR(VLOOKUP(AO587,'Matriz Calificación'!$D$54:$I$78,5,FALSE)," ")</f>
        <v xml:space="preserve"> </v>
      </c>
      <c r="AR587" s="66"/>
      <c r="AS587" s="167"/>
      <c r="AT587" s="167"/>
      <c r="AU587" s="167"/>
      <c r="AV587" s="66"/>
      <c r="AW587" s="167"/>
      <c r="AX587" s="169"/>
      <c r="AY587" s="169"/>
      <c r="AZ587" s="259"/>
      <c r="BA587" s="250"/>
      <c r="BB587" s="169"/>
      <c r="BC587" s="250"/>
    </row>
    <row r="588" spans="2:55" s="170" customFormat="1" ht="21" hidden="1" customHeight="1" x14ac:dyDescent="0.25">
      <c r="B588" s="264"/>
      <c r="C588" s="267"/>
      <c r="D588" s="258"/>
      <c r="E588" s="259"/>
      <c r="F588" s="255"/>
      <c r="G588" s="258"/>
      <c r="H588" s="250"/>
      <c r="I588" s="252"/>
      <c r="J588" s="254"/>
      <c r="K588" s="182"/>
      <c r="L588" s="261"/>
      <c r="M588" s="262"/>
      <c r="N588" s="261"/>
      <c r="O588" s="256"/>
      <c r="P588" s="292"/>
      <c r="Q588" s="261"/>
      <c r="R588" s="330"/>
      <c r="S588" s="330"/>
      <c r="T588" s="330"/>
      <c r="U588" s="328"/>
      <c r="V588" s="292"/>
      <c r="W588" s="149"/>
      <c r="X588" s="166"/>
      <c r="Y588" s="175" t="str">
        <f>IF(X588=Controles!$D$5,Controles!$E$5,IF(X588=Controles!$D$6,Controles!$E$6,IF(X588=Controles!$D$7,Controles!$E$7," ")))</f>
        <v xml:space="preserve"> </v>
      </c>
      <c r="Z588" s="166"/>
      <c r="AA588" s="65" t="str">
        <f>IF(Z588=Controles!$D$8,Controles!$E$8,IF(Z588=Controles!$D$9,Controles!$E$9," "))</f>
        <v xml:space="preserve"> </v>
      </c>
      <c r="AB588" s="65" t="str">
        <f t="shared" ref="AB588:AB640" si="328">+IFERROR(Y588+AA588,"")</f>
        <v/>
      </c>
      <c r="AC588" s="166"/>
      <c r="AD588" s="166"/>
      <c r="AE588" s="166"/>
      <c r="AF588" s="97" t="str">
        <f>+IF(X588=Controles!$D$5,Controles!$N$5,IF(X588=Controles!$D$6,Controles!$N$6,IF(X588=Controles!$D$7,Controles!$N$7," ")))</f>
        <v xml:space="preserve"> </v>
      </c>
      <c r="AG588" s="138" t="str">
        <f>IFERROR(IF(AND(AF587=Controles!$N$5,AF588=Controles!$N$5),(AG587-(+AG587*AB588)),IF(AF588=Controles!$N$5,(R587-(+R587*AB588)),IF(AF588=Controles!$N$7,AG587,""))),"")</f>
        <v/>
      </c>
      <c r="AH588" s="138" t="str">
        <f>IFERROR(IF(AND(AF587=Controles!$N$7,AF588=Controles!$N$7),(AH587-(+AH587*AB588)),IF(AF588=Controles!$N$7,($S$587-(+$S$587*AB588)),IF(AF588=Controles!$N$5,AH587,""))),"")</f>
        <v/>
      </c>
      <c r="AI588" s="178" t="str">
        <f t="shared" ref="AI588:AI595" si="329">IFERROR(IF(AG588="","",IF(AG588&lt;=20,"20",IF(AG588&lt;=40,"40",IF(AG588&lt;=60,"60",IF(AG588&lt;=80,"80","100"))))),"")</f>
        <v/>
      </c>
      <c r="AJ588" s="178" t="str">
        <f t="shared" ref="AJ588:AJ595" si="330">IFERROR(IF(AH588="","",IF(AH588&lt;=20,"20",IF(AH588&lt;=40,"40",IF(AH588&lt;=60,"60",IF(AH588&lt;=80,"80","100"))))),"")</f>
        <v/>
      </c>
      <c r="AK588" s="179" t="str">
        <f t="shared" ref="AK588:AK595" si="331">IFERROR(VALUE((AI588&amp;""&amp;AJ588))," ")</f>
        <v xml:space="preserve"> </v>
      </c>
      <c r="AL588" s="180" t="str">
        <f>IFERROR(VLOOKUP(AK588,'Matriz Calificación'!$C$54:$F$78,2,FALSE),"")</f>
        <v/>
      </c>
      <c r="AM588" s="181" t="str">
        <f>IFERROR(VLOOKUP(AL588,'Matriz Calificación'!$D$54:$I$78,4,FALSE)," ")</f>
        <v xml:space="preserve"> </v>
      </c>
      <c r="AN588" s="289"/>
      <c r="AO588" s="289"/>
      <c r="AP588" s="292"/>
      <c r="AQ588" s="329"/>
      <c r="AR588" s="66"/>
      <c r="AS588" s="167"/>
      <c r="AT588" s="167"/>
      <c r="AU588" s="167"/>
      <c r="AV588" s="66"/>
      <c r="AW588" s="167"/>
      <c r="AX588" s="169"/>
      <c r="AY588" s="169"/>
      <c r="AZ588" s="259"/>
      <c r="BA588" s="250"/>
      <c r="BB588" s="169"/>
      <c r="BC588" s="250"/>
    </row>
    <row r="589" spans="2:55" s="170" customFormat="1" ht="21" hidden="1" customHeight="1" x14ac:dyDescent="0.25">
      <c r="B589" s="264"/>
      <c r="C589" s="267"/>
      <c r="D589" s="258"/>
      <c r="E589" s="259"/>
      <c r="F589" s="255"/>
      <c r="G589" s="258"/>
      <c r="H589" s="250"/>
      <c r="I589" s="252"/>
      <c r="J589" s="254"/>
      <c r="K589" s="182"/>
      <c r="L589" s="261"/>
      <c r="M589" s="262"/>
      <c r="N589" s="261"/>
      <c r="O589" s="256"/>
      <c r="P589" s="292"/>
      <c r="Q589" s="261"/>
      <c r="R589" s="330"/>
      <c r="S589" s="330"/>
      <c r="T589" s="330"/>
      <c r="U589" s="328"/>
      <c r="V589" s="292"/>
      <c r="W589" s="149"/>
      <c r="X589" s="166"/>
      <c r="Y589" s="175" t="str">
        <f>IF(X589=Controles!$D$5,Controles!$E$5,IF(X589=Controles!$D$6,Controles!$E$6,IF(X589=Controles!$D$7,Controles!$E$7," ")))</f>
        <v xml:space="preserve"> </v>
      </c>
      <c r="Z589" s="166"/>
      <c r="AA589" s="65" t="str">
        <f>IF(Z589=Controles!$D$8,Controles!$E$8,IF(Z589=Controles!$D$9,Controles!$E$9," "))</f>
        <v xml:space="preserve"> </v>
      </c>
      <c r="AB589" s="65" t="str">
        <f t="shared" si="328"/>
        <v/>
      </c>
      <c r="AC589" s="166"/>
      <c r="AD589" s="166"/>
      <c r="AE589" s="166"/>
      <c r="AF589" s="97" t="str">
        <f>+IF(X589=Controles!$D$5,Controles!$N$5,IF(X589=Controles!$D$6,Controles!$N$6,IF(X589=Controles!$D$7,Controles!$N$7," ")))</f>
        <v xml:space="preserve"> </v>
      </c>
      <c r="AG589" s="138" t="str">
        <f>IFERROR(IF(AND(AF588=Controles!$N$5,AF589=Controles!$N$5),(AG588-(+AG588*AB589)),IF(AND(AF588=Controles!$N$7,AF589=Controles!$N$5),(AG587-(+AG587*AB589)),IF(AF589=Controles!$N$7,AG588,""))),"")</f>
        <v/>
      </c>
      <c r="AH589" s="138" t="str">
        <f>IFERROR(IF(AND(AF588=Controles!$N$7,AF589=Controles!$N$7),(AH588-(+AH588*AB589)),IF(AND(AF588=Controles!$N$5,AF589=Controles!$N$7),(AH587-(+AH587*AB589)),IF(AF589=Controles!$N$5,AH588,""))),"")</f>
        <v/>
      </c>
      <c r="AI589" s="178" t="str">
        <f t="shared" si="329"/>
        <v/>
      </c>
      <c r="AJ589" s="178" t="str">
        <f t="shared" si="330"/>
        <v/>
      </c>
      <c r="AK589" s="179" t="str">
        <f t="shared" si="331"/>
        <v xml:space="preserve"> </v>
      </c>
      <c r="AL589" s="180" t="str">
        <f>IFERROR(VLOOKUP(AK589,'Matriz Calificación'!$C$54:$F$78,2,FALSE),"")</f>
        <v/>
      </c>
      <c r="AM589" s="181" t="str">
        <f>IFERROR(VLOOKUP(AL589,'Matriz Calificación'!$D$54:$I$78,4,FALSE)," ")</f>
        <v xml:space="preserve"> </v>
      </c>
      <c r="AN589" s="289"/>
      <c r="AO589" s="289"/>
      <c r="AP589" s="292"/>
      <c r="AQ589" s="329"/>
      <c r="AR589" s="66"/>
      <c r="AS589" s="167"/>
      <c r="AT589" s="167"/>
      <c r="AU589" s="167"/>
      <c r="AV589" s="66"/>
      <c r="AW589" s="167"/>
      <c r="AX589" s="169"/>
      <c r="AY589" s="169"/>
      <c r="AZ589" s="259"/>
      <c r="BA589" s="250"/>
      <c r="BB589" s="169"/>
      <c r="BC589" s="250"/>
    </row>
    <row r="590" spans="2:55" s="170" customFormat="1" ht="21" hidden="1" customHeight="1" x14ac:dyDescent="0.25">
      <c r="B590" s="264"/>
      <c r="C590" s="267"/>
      <c r="D590" s="258"/>
      <c r="E590" s="259"/>
      <c r="F590" s="255"/>
      <c r="G590" s="258"/>
      <c r="H590" s="250"/>
      <c r="I590" s="252"/>
      <c r="J590" s="254"/>
      <c r="K590" s="182"/>
      <c r="L590" s="261"/>
      <c r="M590" s="262"/>
      <c r="N590" s="261"/>
      <c r="O590" s="256"/>
      <c r="P590" s="292"/>
      <c r="Q590" s="261"/>
      <c r="R590" s="330"/>
      <c r="S590" s="330"/>
      <c r="T590" s="330"/>
      <c r="U590" s="328"/>
      <c r="V590" s="292"/>
      <c r="W590" s="149"/>
      <c r="X590" s="166"/>
      <c r="Y590" s="175" t="str">
        <f>IF(X590=Controles!$D$5,Controles!$E$5,IF(X590=Controles!$D$6,Controles!$E$6,IF(X590=Controles!$D$7,Controles!$E$7," ")))</f>
        <v xml:space="preserve"> </v>
      </c>
      <c r="Z590" s="166"/>
      <c r="AA590" s="65" t="str">
        <f>IF(Z590=Controles!$D$8,Controles!$E$8,IF(Z590=Controles!$D$9,Controles!$E$9," "))</f>
        <v xml:space="preserve"> </v>
      </c>
      <c r="AB590" s="65" t="str">
        <f t="shared" si="328"/>
        <v/>
      </c>
      <c r="AC590" s="166"/>
      <c r="AD590" s="166"/>
      <c r="AE590" s="166"/>
      <c r="AF590" s="97" t="str">
        <f>+IF(X590=Controles!$D$5,Controles!$N$5,IF(X590=Controles!$D$6,Controles!$N$6,IF(X590=Controles!$D$7,Controles!$N$7," ")))</f>
        <v xml:space="preserve"> </v>
      </c>
      <c r="AG590" s="138" t="str">
        <f>IFERROR(IF(AND(AF589=Controles!$N$5,AF590=Controles!$N$5),(AG589-(+AG589*AB590)),IF(AND(AF589=Controles!$N$7,AF590=Controles!$N$5),(AG588-(+AG588*AB590)),IF(AF590=Controles!$N$7,AG589,""))),"")</f>
        <v/>
      </c>
      <c r="AH590" s="138" t="str">
        <f>IFERROR(IF(AND(AF589=Controles!$N$7,AF590=Controles!$N$7),(AH589-(+AH589*AB590)),IF(AND(AF589=Controles!$N$5,AF590=Controles!$N$7),(AH588-(+AH588*AB590)),IF(AF590=Controles!$N$5,AH589,""))),"")</f>
        <v/>
      </c>
      <c r="AI590" s="178" t="str">
        <f t="shared" si="329"/>
        <v/>
      </c>
      <c r="AJ590" s="178" t="str">
        <f t="shared" si="330"/>
        <v/>
      </c>
      <c r="AK590" s="179" t="str">
        <f t="shared" si="331"/>
        <v xml:space="preserve"> </v>
      </c>
      <c r="AL590" s="180" t="str">
        <f>IFERROR(VLOOKUP(AK590,'Matriz Calificación'!$C$54:$F$78,2,FALSE),"")</f>
        <v/>
      </c>
      <c r="AM590" s="181" t="str">
        <f>IFERROR(VLOOKUP(AL590,'Matriz Calificación'!$D$54:$I$78,4,FALSE)," ")</f>
        <v xml:space="preserve"> </v>
      </c>
      <c r="AN590" s="289"/>
      <c r="AO590" s="289"/>
      <c r="AP590" s="292"/>
      <c r="AQ590" s="329"/>
      <c r="AR590" s="66"/>
      <c r="AS590" s="167"/>
      <c r="AT590" s="167"/>
      <c r="AU590" s="167"/>
      <c r="AV590" s="66"/>
      <c r="AW590" s="167"/>
      <c r="AX590" s="169"/>
      <c r="AY590" s="169"/>
      <c r="AZ590" s="259"/>
      <c r="BA590" s="250"/>
      <c r="BB590" s="169"/>
      <c r="BC590" s="250"/>
    </row>
    <row r="591" spans="2:55" s="170" customFormat="1" ht="21" hidden="1" customHeight="1" x14ac:dyDescent="0.25">
      <c r="B591" s="264"/>
      <c r="C591" s="267"/>
      <c r="D591" s="258"/>
      <c r="E591" s="259"/>
      <c r="F591" s="255"/>
      <c r="G591" s="258"/>
      <c r="H591" s="250"/>
      <c r="I591" s="252"/>
      <c r="J591" s="254"/>
      <c r="K591" s="182"/>
      <c r="L591" s="261"/>
      <c r="M591" s="262"/>
      <c r="N591" s="261"/>
      <c r="O591" s="256"/>
      <c r="P591" s="292"/>
      <c r="Q591" s="261"/>
      <c r="R591" s="330"/>
      <c r="S591" s="330"/>
      <c r="T591" s="330"/>
      <c r="U591" s="328"/>
      <c r="V591" s="292"/>
      <c r="W591" s="149"/>
      <c r="X591" s="166"/>
      <c r="Y591" s="175" t="str">
        <f>IF(X591=Controles!$D$5,Controles!$E$5,IF(X591=Controles!$D$6,Controles!$E$6,IF(X591=Controles!$D$7,Controles!$E$7," ")))</f>
        <v xml:space="preserve"> </v>
      </c>
      <c r="Z591" s="166"/>
      <c r="AA591" s="65" t="str">
        <f>IF(Z591=Controles!$D$8,Controles!$E$8,IF(Z591=Controles!$D$9,Controles!$E$9," "))</f>
        <v xml:space="preserve"> </v>
      </c>
      <c r="AB591" s="65" t="str">
        <f t="shared" si="328"/>
        <v/>
      </c>
      <c r="AC591" s="166"/>
      <c r="AD591" s="166"/>
      <c r="AE591" s="166"/>
      <c r="AF591" s="97" t="str">
        <f>+IF(X591=Controles!$D$5,Controles!$N$5,IF(X591=Controles!$D$6,Controles!$N$6,IF(X591=Controles!$D$7,Controles!$N$7," ")))</f>
        <v xml:space="preserve"> </v>
      </c>
      <c r="AG591" s="138" t="str">
        <f>IFERROR(IF(AND(AF590=Controles!$N$5,AF591=Controles!$N$5),(AG590-(+AG590*AB591)),IF(AND(AF590=Controles!$N$7,AF591=Controles!$N$5),(AG589-(+AG589*AB591)),IF(AF591=Controles!$N$7,AG590,""))),"")</f>
        <v/>
      </c>
      <c r="AH591" s="138" t="str">
        <f>IFERROR(IF(AND(AF590=Controles!$N$7,AF591=Controles!$N$7),(AH590-(+AH590*AB591)),IF(AND(AF590=Controles!$N$5,AF591=Controles!$N$7),(AH589-(+AH589*AB591)),IF(AF591=Controles!$N$5,AH590,""))),"")</f>
        <v/>
      </c>
      <c r="AI591" s="178" t="str">
        <f t="shared" si="329"/>
        <v/>
      </c>
      <c r="AJ591" s="178" t="str">
        <f t="shared" si="330"/>
        <v/>
      </c>
      <c r="AK591" s="179" t="str">
        <f t="shared" si="331"/>
        <v xml:space="preserve"> </v>
      </c>
      <c r="AL591" s="180" t="str">
        <f>IFERROR(VLOOKUP(AK591,'Matriz Calificación'!$C$54:$F$78,2,FALSE),"")</f>
        <v/>
      </c>
      <c r="AM591" s="181" t="str">
        <f>IFERROR(VLOOKUP(AL591,'Matriz Calificación'!$D$54:$I$78,4,FALSE)," ")</f>
        <v xml:space="preserve"> </v>
      </c>
      <c r="AN591" s="289"/>
      <c r="AO591" s="289"/>
      <c r="AP591" s="292"/>
      <c r="AQ591" s="329"/>
      <c r="AR591" s="66"/>
      <c r="AS591" s="167"/>
      <c r="AT591" s="167"/>
      <c r="AU591" s="167"/>
      <c r="AV591" s="66"/>
      <c r="AW591" s="167"/>
      <c r="AX591" s="169"/>
      <c r="AY591" s="169"/>
      <c r="AZ591" s="259"/>
      <c r="BA591" s="250"/>
      <c r="BB591" s="169"/>
      <c r="BC591" s="250"/>
    </row>
    <row r="592" spans="2:55" s="170" customFormat="1" ht="21" hidden="1" customHeight="1" x14ac:dyDescent="0.25">
      <c r="B592" s="264"/>
      <c r="C592" s="267"/>
      <c r="D592" s="258"/>
      <c r="E592" s="259"/>
      <c r="F592" s="255"/>
      <c r="G592" s="258"/>
      <c r="H592" s="250"/>
      <c r="I592" s="252"/>
      <c r="J592" s="254"/>
      <c r="K592" s="182"/>
      <c r="L592" s="261"/>
      <c r="M592" s="262"/>
      <c r="N592" s="261"/>
      <c r="O592" s="256"/>
      <c r="P592" s="292"/>
      <c r="Q592" s="261"/>
      <c r="R592" s="330"/>
      <c r="S592" s="330"/>
      <c r="T592" s="330"/>
      <c r="U592" s="328"/>
      <c r="V592" s="292"/>
      <c r="W592" s="149"/>
      <c r="X592" s="166"/>
      <c r="Y592" s="175" t="str">
        <f>IF(X592=Controles!$D$5,Controles!$E$5,IF(X592=Controles!$D$6,Controles!$E$6,IF(X592=Controles!$D$7,Controles!$E$7," ")))</f>
        <v xml:space="preserve"> </v>
      </c>
      <c r="Z592" s="166"/>
      <c r="AA592" s="65" t="str">
        <f>IF(Z592=Controles!$D$8,Controles!$E$8,IF(Z592=Controles!$D$9,Controles!$E$9," "))</f>
        <v xml:space="preserve"> </v>
      </c>
      <c r="AB592" s="65" t="str">
        <f t="shared" si="328"/>
        <v/>
      </c>
      <c r="AC592" s="166"/>
      <c r="AD592" s="166"/>
      <c r="AE592" s="166"/>
      <c r="AF592" s="97" t="str">
        <f>+IF(X592=Controles!$D$5,Controles!$N$5,IF(X592=Controles!$D$6,Controles!$N$6,IF(X592=Controles!$D$7,Controles!$N$7," ")))</f>
        <v xml:space="preserve"> </v>
      </c>
      <c r="AG592" s="138" t="str">
        <f>IFERROR(IF(AND(AF591=Controles!$N$5,AF592=Controles!$N$5),(AG591-(+AG591*AB592)),IF(AND(AF591=Controles!$N$7,AF592=Controles!$N$5),(AG590-(+AG590*AB592)),IF(AF592=Controles!$N$7,AG591,""))),"")</f>
        <v/>
      </c>
      <c r="AH592" s="138" t="str">
        <f>IFERROR(IF(AND(AF591=Controles!$N$7,AF592=Controles!$N$7),(AH591-(+AH591*AB592)),IF(AND(AF591=Controles!$N$5,AF592=Controles!$N$7),(AH590-(+AH590*AB592)),IF(AF592=Controles!$N$5,AH591,""))),"")</f>
        <v/>
      </c>
      <c r="AI592" s="178" t="str">
        <f t="shared" si="329"/>
        <v/>
      </c>
      <c r="AJ592" s="178" t="str">
        <f t="shared" si="330"/>
        <v/>
      </c>
      <c r="AK592" s="179" t="str">
        <f t="shared" si="331"/>
        <v xml:space="preserve"> </v>
      </c>
      <c r="AL592" s="180" t="str">
        <f>IFERROR(VLOOKUP(AK592,'Matriz Calificación'!$C$54:$F$78,2,FALSE),"")</f>
        <v/>
      </c>
      <c r="AM592" s="181" t="str">
        <f>IFERROR(VLOOKUP(AL592,'Matriz Calificación'!$D$54:$I$78,4,FALSE)," ")</f>
        <v xml:space="preserve"> </v>
      </c>
      <c r="AN592" s="289"/>
      <c r="AO592" s="289"/>
      <c r="AP592" s="292"/>
      <c r="AQ592" s="329"/>
      <c r="AR592" s="66"/>
      <c r="AS592" s="167"/>
      <c r="AT592" s="167"/>
      <c r="AU592" s="167"/>
      <c r="AV592" s="66"/>
      <c r="AW592" s="167"/>
      <c r="AX592" s="169"/>
      <c r="AY592" s="169"/>
      <c r="AZ592" s="259"/>
      <c r="BA592" s="250"/>
      <c r="BB592" s="169"/>
      <c r="BC592" s="250"/>
    </row>
    <row r="593" spans="2:55" s="170" customFormat="1" ht="21" hidden="1" customHeight="1" x14ac:dyDescent="0.25">
      <c r="B593" s="264"/>
      <c r="C593" s="267"/>
      <c r="D593" s="258"/>
      <c r="E593" s="259"/>
      <c r="F593" s="255"/>
      <c r="G593" s="258"/>
      <c r="H593" s="250"/>
      <c r="I593" s="252"/>
      <c r="J593" s="254"/>
      <c r="K593" s="182"/>
      <c r="L593" s="261"/>
      <c r="M593" s="262"/>
      <c r="N593" s="261"/>
      <c r="O593" s="256"/>
      <c r="P593" s="292"/>
      <c r="Q593" s="261"/>
      <c r="R593" s="330"/>
      <c r="S593" s="330"/>
      <c r="T593" s="330"/>
      <c r="U593" s="328"/>
      <c r="V593" s="292"/>
      <c r="W593" s="149"/>
      <c r="X593" s="166"/>
      <c r="Y593" s="175" t="str">
        <f>IF(X593=Controles!$D$5,Controles!$E$5,IF(X593=Controles!$D$6,Controles!$E$6,IF(X593=Controles!$D$7,Controles!$E$7," ")))</f>
        <v xml:space="preserve"> </v>
      </c>
      <c r="Z593" s="166"/>
      <c r="AA593" s="65" t="str">
        <f>IF(Z593=Controles!$D$8,Controles!$E$8,IF(Z593=Controles!$D$9,Controles!$E$9," "))</f>
        <v xml:space="preserve"> </v>
      </c>
      <c r="AB593" s="65" t="str">
        <f t="shared" si="328"/>
        <v/>
      </c>
      <c r="AC593" s="166"/>
      <c r="AD593" s="166"/>
      <c r="AE593" s="166"/>
      <c r="AF593" s="97" t="str">
        <f>+IF(X593=Controles!$D$5,Controles!$N$5,IF(X593=Controles!$D$6,Controles!$N$6,IF(X593=Controles!$D$7,Controles!$N$7," ")))</f>
        <v xml:space="preserve"> </v>
      </c>
      <c r="AG593" s="138" t="str">
        <f>IFERROR(IF(AND(AF592=Controles!$N$5,AF593=Controles!$N$5),(AG592-(+AG592*AB593)),IF(AND(AF592=Controles!$N$7,AF593=Controles!$N$5),(AG591-(+AG591*AB593)),IF(AF593=Controles!$N$7,AG592,""))),"")</f>
        <v/>
      </c>
      <c r="AH593" s="138" t="str">
        <f>IFERROR(IF(AND(AF592=Controles!$N$7,AF593=Controles!$N$7),(AH592-(+AH592*AB593)),IF(AND(AF592=Controles!$N$5,AF593=Controles!$N$7),(AH591-(+AH591*AB593)),IF(AF593=Controles!$N$5,AH592,""))),"")</f>
        <v/>
      </c>
      <c r="AI593" s="178" t="str">
        <f t="shared" si="329"/>
        <v/>
      </c>
      <c r="AJ593" s="178" t="str">
        <f t="shared" si="330"/>
        <v/>
      </c>
      <c r="AK593" s="179" t="str">
        <f t="shared" si="331"/>
        <v xml:space="preserve"> </v>
      </c>
      <c r="AL593" s="180" t="str">
        <f>IFERROR(VLOOKUP(AK593,'Matriz Calificación'!$C$54:$F$78,2,FALSE),"")</f>
        <v/>
      </c>
      <c r="AM593" s="181" t="str">
        <f>IFERROR(VLOOKUP(AL593,'Matriz Calificación'!$D$54:$I$78,4,FALSE)," ")</f>
        <v xml:space="preserve"> </v>
      </c>
      <c r="AN593" s="289"/>
      <c r="AO593" s="289"/>
      <c r="AP593" s="292"/>
      <c r="AQ593" s="329"/>
      <c r="AR593" s="66"/>
      <c r="AS593" s="165"/>
      <c r="AT593" s="168"/>
      <c r="AU593" s="168"/>
      <c r="AV593" s="66"/>
      <c r="AW593" s="167"/>
      <c r="AX593" s="169"/>
      <c r="AY593" s="169"/>
      <c r="AZ593" s="259"/>
      <c r="BA593" s="250"/>
      <c r="BB593" s="169"/>
      <c r="BC593" s="250"/>
    </row>
    <row r="594" spans="2:55" s="170" customFormat="1" ht="21" hidden="1" customHeight="1" x14ac:dyDescent="0.25">
      <c r="B594" s="264"/>
      <c r="C594" s="267"/>
      <c r="D594" s="258"/>
      <c r="E594" s="259"/>
      <c r="F594" s="255"/>
      <c r="G594" s="258"/>
      <c r="H594" s="250"/>
      <c r="I594" s="252"/>
      <c r="J594" s="254"/>
      <c r="K594" s="182"/>
      <c r="L594" s="261"/>
      <c r="M594" s="262"/>
      <c r="N594" s="261"/>
      <c r="O594" s="256"/>
      <c r="P594" s="292"/>
      <c r="Q594" s="261"/>
      <c r="R594" s="330"/>
      <c r="S594" s="330"/>
      <c r="T594" s="330"/>
      <c r="U594" s="328"/>
      <c r="V594" s="292"/>
      <c r="W594" s="149"/>
      <c r="X594" s="166"/>
      <c r="Y594" s="175" t="str">
        <f>IF(X594=Controles!$D$5,Controles!$E$5,IF(X594=Controles!$D$6,Controles!$E$6,IF(X594=Controles!$D$7,Controles!$E$7," ")))</f>
        <v xml:space="preserve"> </v>
      </c>
      <c r="Z594" s="166"/>
      <c r="AA594" s="65" t="str">
        <f>IF(Z594=Controles!$D$8,Controles!$E$8,IF(Z594=Controles!$D$9,Controles!$E$9," "))</f>
        <v xml:space="preserve"> </v>
      </c>
      <c r="AB594" s="65" t="str">
        <f t="shared" si="328"/>
        <v/>
      </c>
      <c r="AC594" s="166"/>
      <c r="AD594" s="166"/>
      <c r="AE594" s="166"/>
      <c r="AF594" s="97" t="str">
        <f>+IF(X594=Controles!$D$5,Controles!$N$5,IF(X594=Controles!$D$6,Controles!$N$6,IF(X594=Controles!$D$7,Controles!$N$7," ")))</f>
        <v xml:space="preserve"> </v>
      </c>
      <c r="AG594" s="138" t="str">
        <f>IFERROR(IF(AND(AF593=Controles!$N$5,AF594=Controles!$N$5),(AG593-(+AG593*AB594)),IF(AND(AF593=Controles!$N$7,AF594=Controles!$N$5),(AG592-(+AG592*AB594)),IF(AF594=Controles!$N$7,AG593,""))),"")</f>
        <v/>
      </c>
      <c r="AH594" s="138" t="str">
        <f>IFERROR(IF(AND(AF593=Controles!$N$7,AF594=Controles!$N$7),(AH593-(+AH593*AB594)),IF(AND(AF593=Controles!$N$5,AF594=Controles!$N$7),(AH592-(+AH592*AB594)),IF(AF594=Controles!$N$5,AH593,""))),"")</f>
        <v/>
      </c>
      <c r="AI594" s="178" t="str">
        <f t="shared" si="329"/>
        <v/>
      </c>
      <c r="AJ594" s="178" t="str">
        <f t="shared" si="330"/>
        <v/>
      </c>
      <c r="AK594" s="179" t="str">
        <f t="shared" si="331"/>
        <v xml:space="preserve"> </v>
      </c>
      <c r="AL594" s="180" t="str">
        <f>IFERROR(VLOOKUP(AK594,'Matriz Calificación'!$C$54:$F$78,2,FALSE),"")</f>
        <v/>
      </c>
      <c r="AM594" s="181" t="str">
        <f>IFERROR(VLOOKUP(AL594,'Matriz Calificación'!$D$54:$I$78,4,FALSE)," ")</f>
        <v xml:space="preserve"> </v>
      </c>
      <c r="AN594" s="289"/>
      <c r="AO594" s="289"/>
      <c r="AP594" s="292"/>
      <c r="AQ594" s="329"/>
      <c r="AR594" s="66"/>
      <c r="AS594" s="165"/>
      <c r="AT594" s="168"/>
      <c r="AU594" s="168"/>
      <c r="AV594" s="66"/>
      <c r="AW594" s="167"/>
      <c r="AX594" s="169"/>
      <c r="AY594" s="169"/>
      <c r="AZ594" s="259"/>
      <c r="BA594" s="250"/>
      <c r="BB594" s="169"/>
      <c r="BC594" s="250"/>
    </row>
    <row r="595" spans="2:55" s="170" customFormat="1" ht="21" hidden="1" customHeight="1" x14ac:dyDescent="0.25">
      <c r="B595" s="265"/>
      <c r="C595" s="268"/>
      <c r="D595" s="258"/>
      <c r="E595" s="259"/>
      <c r="F595" s="255"/>
      <c r="G595" s="258"/>
      <c r="H595" s="250"/>
      <c r="I595" s="253"/>
      <c r="J595" s="254"/>
      <c r="K595" s="182"/>
      <c r="L595" s="261"/>
      <c r="M595" s="262"/>
      <c r="N595" s="261"/>
      <c r="O595" s="257"/>
      <c r="P595" s="292"/>
      <c r="Q595" s="261"/>
      <c r="R595" s="330"/>
      <c r="S595" s="330"/>
      <c r="T595" s="330"/>
      <c r="U595" s="328"/>
      <c r="V595" s="292"/>
      <c r="W595" s="149"/>
      <c r="X595" s="166"/>
      <c r="Y595" s="175" t="str">
        <f>IF(X595=Controles!$D$5,Controles!$E$5,IF(X595=Controles!$D$6,Controles!$E$6,IF(X595=Controles!$D$7,Controles!$E$7," ")))</f>
        <v xml:space="preserve"> </v>
      </c>
      <c r="Z595" s="166"/>
      <c r="AA595" s="65" t="str">
        <f>IF(Z595=Controles!$D$8,Controles!$E$8,IF(Z595=Controles!$D$9,Controles!$E$9," "))</f>
        <v xml:space="preserve"> </v>
      </c>
      <c r="AB595" s="65" t="str">
        <f t="shared" si="328"/>
        <v/>
      </c>
      <c r="AC595" s="166"/>
      <c r="AD595" s="166"/>
      <c r="AE595" s="166"/>
      <c r="AF595" s="97" t="str">
        <f>+IF(X595=Controles!$D$5,Controles!$N$5,IF(X595=Controles!$D$6,Controles!$N$6,IF(X595=Controles!$D$7,Controles!$N$7," ")))</f>
        <v xml:space="preserve"> </v>
      </c>
      <c r="AG595" s="138" t="str">
        <f>IFERROR(IF(AND(AF594=Controles!$N$5,AF595=Controles!$N$5),(AG594-(+AG594*AB595)),IF(AND(AF594=Controles!$N$7,AF595=Controles!$N$5),(AG593-(+AG593*AB595)),IF(AF595=Controles!$N$7,AG594,""))),"")</f>
        <v/>
      </c>
      <c r="AH595" s="138" t="str">
        <f>IFERROR(IF(AND(AF594=Controles!$N$7,AF595=Controles!$N$7),(AH594-(+AH594*AB595)),IF(AND(AF594=Controles!$N$5,AF595=Controles!$N$7),(AH593-(+AH593*AB595)),IF(AF595=Controles!$N$5,AH594,""))),"")</f>
        <v/>
      </c>
      <c r="AI595" s="178" t="str">
        <f t="shared" si="329"/>
        <v/>
      </c>
      <c r="AJ595" s="178" t="str">
        <f t="shared" si="330"/>
        <v/>
      </c>
      <c r="AK595" s="179" t="str">
        <f t="shared" si="331"/>
        <v xml:space="preserve"> </v>
      </c>
      <c r="AL595" s="180" t="str">
        <f>IFERROR(VLOOKUP(AK595,'Matriz Calificación'!$C$54:$F$78,2,FALSE),"")</f>
        <v/>
      </c>
      <c r="AM595" s="181" t="str">
        <f>IFERROR(VLOOKUP(AL595,'Matriz Calificación'!$D$54:$I$78,4,FALSE)," ")</f>
        <v xml:space="preserve"> </v>
      </c>
      <c r="AN595" s="290"/>
      <c r="AO595" s="290"/>
      <c r="AP595" s="292"/>
      <c r="AQ595" s="329"/>
      <c r="AR595" s="66"/>
      <c r="AS595" s="165"/>
      <c r="AT595" s="67"/>
      <c r="AU595" s="67"/>
      <c r="AV595" s="66"/>
      <c r="AW595" s="167"/>
      <c r="AX595" s="169"/>
      <c r="AY595" s="169"/>
      <c r="AZ595" s="259"/>
      <c r="BA595" s="250"/>
      <c r="BB595" s="169"/>
      <c r="BC595" s="250"/>
    </row>
    <row r="596" spans="2:55" s="170" customFormat="1" ht="21" hidden="1" customHeight="1" x14ac:dyDescent="0.25">
      <c r="B596" s="263"/>
      <c r="C596" s="266" t="str">
        <f>+IFERROR(VLOOKUP(B596,INF!$A$2:$B$90,2,FALSE)," ")</f>
        <v xml:space="preserve"> </v>
      </c>
      <c r="D596" s="258"/>
      <c r="E596" s="259"/>
      <c r="F596" s="260"/>
      <c r="G596" s="258"/>
      <c r="H596" s="250"/>
      <c r="I596" s="251"/>
      <c r="J596" s="254" t="str">
        <f t="shared" ref="J596" si="332">IF(G596&lt;&gt;"",CONCATENATE("Posibilidad de ",G596," por"," ",H596," debido a"," ",I596),"")</f>
        <v/>
      </c>
      <c r="K596" s="182"/>
      <c r="L596" s="261"/>
      <c r="M596" s="262"/>
      <c r="N596" s="261"/>
      <c r="O596" s="256"/>
      <c r="P596" s="292" t="str">
        <f>IF(O596="","",IF(O596&lt;=2,Probabilidad!$B$8,IF(O596&lt;=11.999,Probabilidad!$B$7,IF(O596&lt;=48,Probabilidad!$B$6,IF(O596&lt;=239.999,Probabilidad!$B$5,IF(O596&gt;=240,Probabilidad!$B$4,""))))))</f>
        <v/>
      </c>
      <c r="Q596" s="261"/>
      <c r="R596" s="330" t="str">
        <f>IFERROR(VLOOKUP(P596,Probabilidad!$B$4:$C$8,2,FALSE),"")</f>
        <v/>
      </c>
      <c r="S596" s="330" t="str">
        <f>IFERROR(VLOOKUP(Q596,Impacto!$B$4:$C$16,2,FALSE),"")</f>
        <v/>
      </c>
      <c r="T596" s="330" t="str">
        <f t="shared" ref="T596" si="333">IFERROR(VALUE((R596&amp;""&amp;S596))," ")</f>
        <v xml:space="preserve"> </v>
      </c>
      <c r="U596" s="328" t="str">
        <f>IFERROR(VLOOKUP(T596,'Matriz Calificación'!$C$54:$D$78,2,FALSE)," ")</f>
        <v xml:space="preserve"> </v>
      </c>
      <c r="V596" s="292" t="str">
        <f>IFERROR(VLOOKUP(T596,'Matriz Calificación'!$C$54:$F$78,3,FALSE)," ")</f>
        <v xml:space="preserve"> </v>
      </c>
      <c r="W596" s="149"/>
      <c r="X596" s="166"/>
      <c r="Y596" s="175" t="str">
        <f>IF(X596=Controles!$D$5,Controles!$E$5,IF(X596=Controles!$D$6,Controles!$E$6,IF(X596=Controles!$D$7,Controles!$E$7," ")))</f>
        <v xml:space="preserve"> </v>
      </c>
      <c r="Z596" s="166"/>
      <c r="AA596" s="65" t="str">
        <f>IF(Z596=Controles!$D$8,Controles!$E$8,IF(Z596=Controles!$D$9,Controles!$E$9," "))</f>
        <v xml:space="preserve"> </v>
      </c>
      <c r="AB596" s="65" t="str">
        <f t="shared" si="328"/>
        <v/>
      </c>
      <c r="AC596" s="166"/>
      <c r="AD596" s="166"/>
      <c r="AE596" s="166"/>
      <c r="AF596" s="97" t="str">
        <f>+IF(X596=Controles!$D$5,Controles!$N$5,IF(X596=Controles!$D$6,Controles!$N$6,IF(X596=Controles!$D$7,Controles!$N$7," ")))</f>
        <v xml:space="preserve"> </v>
      </c>
      <c r="AG596" s="138" t="str">
        <f>IFERROR(IF(AF596=Controles!$N$5,(($R$596-($R$596*AB596))),IF(AF596=Controles!$N$7,$R$596,""))," ")</f>
        <v/>
      </c>
      <c r="AH596" s="138" t="str">
        <f>IFERROR(IF(AF596=Controles!$N$7,(($S$596-($S$596*AB596))),IF(AF596=Controles!$N$5,$S$596,""))," ")</f>
        <v/>
      </c>
      <c r="AI596" s="178" t="str">
        <f>IFERROR(IF(AG596="","",IF(AG596&lt;=20,"20",IF(AG596&lt;=40,"40",IF(AG596&lt;=60,"60",IF(AG596&lt;=80,"80","100"))))),"")</f>
        <v/>
      </c>
      <c r="AJ596" s="178" t="str">
        <f>IFERROR(IF(AH596="","",IF(AH596&lt;=20,"20",IF(AH596&lt;=40,"40",IF(AH596&lt;=60,"60",IF(AH596&lt;=80,"80","100"))))),"")</f>
        <v/>
      </c>
      <c r="AK596" s="179" t="str">
        <f>IFERROR(VALUE((AI596&amp;""&amp;AJ596))," ")</f>
        <v xml:space="preserve"> </v>
      </c>
      <c r="AL596" s="180" t="str">
        <f>IFERROR(VLOOKUP(AK596,'Matriz Calificación'!$C$54:$F$78,2,FALSE),"")</f>
        <v/>
      </c>
      <c r="AM596" s="181" t="str">
        <f>IFERROR(VLOOKUP(AL596,'Matriz Calificación'!$D$54:$I$78,4,FALSE)," ")</f>
        <v xml:space="preserve"> </v>
      </c>
      <c r="AN596" s="288" t="e" cm="1" vm="1">
        <f t="array" aca="1" ref="AN596" ca="1">INDEX(AK596:AK604,COUNT(AK596:AK604))</f>
        <v>#VALUE!</v>
      </c>
      <c r="AO596" s="288" t="str">
        <f ca="1">IFERROR(VLOOKUP(AN596,'Matriz Calificación'!$C$54:$F$78,2,FALSE),"")</f>
        <v/>
      </c>
      <c r="AP596" s="292" t="str">
        <f ca="1">IFERROR(VLOOKUP(AO596,'Matriz Calificación'!$D$54:$I$78,4,FALSE)," ")</f>
        <v xml:space="preserve"> </v>
      </c>
      <c r="AQ596" s="329" t="str">
        <f ca="1">IFERROR(VLOOKUP(AO596,'Matriz Calificación'!$D$54:$I$78,5,FALSE)," ")</f>
        <v xml:space="preserve"> </v>
      </c>
      <c r="AR596" s="66"/>
      <c r="AS596" s="167"/>
      <c r="AT596" s="167"/>
      <c r="AU596" s="167"/>
      <c r="AV596" s="66"/>
      <c r="AW596" s="167"/>
      <c r="AX596" s="169"/>
      <c r="AY596" s="169"/>
      <c r="AZ596" s="259"/>
      <c r="BA596" s="250"/>
      <c r="BB596" s="169"/>
      <c r="BC596" s="250"/>
    </row>
    <row r="597" spans="2:55" s="170" customFormat="1" ht="21" hidden="1" customHeight="1" x14ac:dyDescent="0.25">
      <c r="B597" s="264"/>
      <c r="C597" s="267"/>
      <c r="D597" s="258"/>
      <c r="E597" s="259"/>
      <c r="F597" s="255"/>
      <c r="G597" s="258"/>
      <c r="H597" s="250"/>
      <c r="I597" s="252"/>
      <c r="J597" s="254"/>
      <c r="K597" s="182"/>
      <c r="L597" s="261"/>
      <c r="M597" s="262"/>
      <c r="N597" s="261"/>
      <c r="O597" s="256"/>
      <c r="P597" s="292"/>
      <c r="Q597" s="261"/>
      <c r="R597" s="330"/>
      <c r="S597" s="330"/>
      <c r="T597" s="330"/>
      <c r="U597" s="328"/>
      <c r="V597" s="292"/>
      <c r="W597" s="149"/>
      <c r="X597" s="166"/>
      <c r="Y597" s="175" t="str">
        <f>IF(X597=Controles!$D$5,Controles!$E$5,IF(X597=Controles!$D$6,Controles!$E$6,IF(X597=Controles!$D$7,Controles!$E$7," ")))</f>
        <v xml:space="preserve"> </v>
      </c>
      <c r="Z597" s="166"/>
      <c r="AA597" s="65" t="str">
        <f>IF(Z597=Controles!$D$8,Controles!$E$8,IF(Z597=Controles!$D$9,Controles!$E$9," "))</f>
        <v xml:space="preserve"> </v>
      </c>
      <c r="AB597" s="65" t="str">
        <f t="shared" si="328"/>
        <v/>
      </c>
      <c r="AC597" s="166"/>
      <c r="AD597" s="166"/>
      <c r="AE597" s="166"/>
      <c r="AF597" s="97" t="str">
        <f>+IF(X597=Controles!$D$5,Controles!$N$5,IF(X597=Controles!$D$6,Controles!$N$6,IF(X597=Controles!$D$7,Controles!$N$7," ")))</f>
        <v xml:space="preserve"> </v>
      </c>
      <c r="AG597" s="138" t="str">
        <f>IFERROR(IF(AND(AF596=Controles!$N$5,AF597=Controles!$N$5),(AG596-(+AG596*AB597)),IF(AF597=Controles!$N$5,(R596-(+R596*AB597)),IF(AF597=Controles!$N$7,AG596,""))),"")</f>
        <v/>
      </c>
      <c r="AH597" s="138" t="str">
        <f>IFERROR(IF(AND(AF596=Controles!$N$7,AF597=Controles!$N$7),(AH596-(+AH596*AB597)),IF(AF597=Controles!$N$7,($S$596-(+$S$596*AB597)),IF(AF597=Controles!$N$5,AH596,""))),"")</f>
        <v/>
      </c>
      <c r="AI597" s="178" t="str">
        <f t="shared" ref="AI597:AI604" si="334">IFERROR(IF(AG597="","",IF(AG597&lt;=20,"20",IF(AG597&lt;=40,"40",IF(AG597&lt;=60,"60",IF(AG597&lt;=80,"80","100"))))),"")</f>
        <v/>
      </c>
      <c r="AJ597" s="178" t="str">
        <f t="shared" ref="AJ597:AJ604" si="335">IFERROR(IF(AH597="","",IF(AH597&lt;=20,"20",IF(AH597&lt;=40,"40",IF(AH597&lt;=60,"60",IF(AH597&lt;=80,"80","100"))))),"")</f>
        <v/>
      </c>
      <c r="AK597" s="179" t="str">
        <f t="shared" ref="AK597:AK604" si="336">IFERROR(VALUE((AI597&amp;""&amp;AJ597))," ")</f>
        <v xml:space="preserve"> </v>
      </c>
      <c r="AL597" s="180" t="str">
        <f>IFERROR(VLOOKUP(AK597,'Matriz Calificación'!$C$54:$F$78,2,FALSE),"")</f>
        <v/>
      </c>
      <c r="AM597" s="181" t="str">
        <f>IFERROR(VLOOKUP(AL597,'Matriz Calificación'!$D$54:$I$78,4,FALSE)," ")</f>
        <v xml:space="preserve"> </v>
      </c>
      <c r="AN597" s="289"/>
      <c r="AO597" s="289"/>
      <c r="AP597" s="292"/>
      <c r="AQ597" s="329"/>
      <c r="AR597" s="66"/>
      <c r="AS597" s="167"/>
      <c r="AT597" s="167"/>
      <c r="AU597" s="167"/>
      <c r="AV597" s="66"/>
      <c r="AW597" s="167"/>
      <c r="AX597" s="169"/>
      <c r="AY597" s="169"/>
      <c r="AZ597" s="259"/>
      <c r="BA597" s="250"/>
      <c r="BB597" s="169"/>
      <c r="BC597" s="250"/>
    </row>
    <row r="598" spans="2:55" s="170" customFormat="1" ht="21" hidden="1" customHeight="1" x14ac:dyDescent="0.25">
      <c r="B598" s="264"/>
      <c r="C598" s="267"/>
      <c r="D598" s="258"/>
      <c r="E598" s="259"/>
      <c r="F598" s="255"/>
      <c r="G598" s="258"/>
      <c r="H598" s="250"/>
      <c r="I598" s="252"/>
      <c r="J598" s="254"/>
      <c r="K598" s="182"/>
      <c r="L598" s="261"/>
      <c r="M598" s="262"/>
      <c r="N598" s="261"/>
      <c r="O598" s="256"/>
      <c r="P598" s="292"/>
      <c r="Q598" s="261"/>
      <c r="R598" s="330"/>
      <c r="S598" s="330"/>
      <c r="T598" s="330"/>
      <c r="U598" s="328"/>
      <c r="V598" s="292"/>
      <c r="W598" s="149"/>
      <c r="X598" s="166"/>
      <c r="Y598" s="175" t="str">
        <f>IF(X598=Controles!$D$5,Controles!$E$5,IF(X598=Controles!$D$6,Controles!$E$6,IF(X598=Controles!$D$7,Controles!$E$7," ")))</f>
        <v xml:space="preserve"> </v>
      </c>
      <c r="Z598" s="166"/>
      <c r="AA598" s="65" t="str">
        <f>IF(Z598=Controles!$D$8,Controles!$E$8,IF(Z598=Controles!$D$9,Controles!$E$9," "))</f>
        <v xml:space="preserve"> </v>
      </c>
      <c r="AB598" s="65" t="str">
        <f t="shared" si="328"/>
        <v/>
      </c>
      <c r="AC598" s="166"/>
      <c r="AD598" s="166"/>
      <c r="AE598" s="166"/>
      <c r="AF598" s="97" t="str">
        <f>+IF(X598=Controles!$D$5,Controles!$N$5,IF(X598=Controles!$D$6,Controles!$N$6,IF(X598=Controles!$D$7,Controles!$N$7," ")))</f>
        <v xml:space="preserve"> </v>
      </c>
      <c r="AG598" s="138" t="str">
        <f>IFERROR(IF(AND(AF597=Controles!$N$5,AF598=Controles!$N$5),(AG597-(+AG597*AB598)),IF(AND(AF597=Controles!$N$7,AF598=Controles!$N$5),(AG596-(+AG596*AB598)),IF(AF598=Controles!$N$7,AG597,""))),"")</f>
        <v/>
      </c>
      <c r="AH598" s="138" t="str">
        <f>IFERROR(IF(AND(AF597=Controles!$N$7,AF598=Controles!$N$7),(AH597-(+AH597*AB598)),IF(AND(AF597=Controles!$N$5,AF598=Controles!$N$7),(AH596-(+AH596*AB598)),IF(AF598=Controles!$N$5,AH597,""))),"")</f>
        <v/>
      </c>
      <c r="AI598" s="178" t="str">
        <f t="shared" si="334"/>
        <v/>
      </c>
      <c r="AJ598" s="178" t="str">
        <f t="shared" si="335"/>
        <v/>
      </c>
      <c r="AK598" s="179" t="str">
        <f t="shared" si="336"/>
        <v xml:space="preserve"> </v>
      </c>
      <c r="AL598" s="180" t="str">
        <f>IFERROR(VLOOKUP(AK598,'Matriz Calificación'!$C$54:$F$78,2,FALSE),"")</f>
        <v/>
      </c>
      <c r="AM598" s="181" t="str">
        <f>IFERROR(VLOOKUP(AL598,'Matriz Calificación'!$D$54:$I$78,4,FALSE)," ")</f>
        <v xml:space="preserve"> </v>
      </c>
      <c r="AN598" s="289"/>
      <c r="AO598" s="289"/>
      <c r="AP598" s="292"/>
      <c r="AQ598" s="329"/>
      <c r="AR598" s="66"/>
      <c r="AS598" s="167"/>
      <c r="AT598" s="167"/>
      <c r="AU598" s="167"/>
      <c r="AV598" s="66"/>
      <c r="AW598" s="167"/>
      <c r="AX598" s="169"/>
      <c r="AY598" s="169"/>
      <c r="AZ598" s="259"/>
      <c r="BA598" s="250"/>
      <c r="BB598" s="169"/>
      <c r="BC598" s="250"/>
    </row>
    <row r="599" spans="2:55" s="170" customFormat="1" ht="21" hidden="1" customHeight="1" x14ac:dyDescent="0.25">
      <c r="B599" s="264"/>
      <c r="C599" s="267"/>
      <c r="D599" s="258"/>
      <c r="E599" s="259"/>
      <c r="F599" s="255"/>
      <c r="G599" s="258"/>
      <c r="H599" s="250"/>
      <c r="I599" s="252"/>
      <c r="J599" s="254"/>
      <c r="K599" s="182"/>
      <c r="L599" s="261"/>
      <c r="M599" s="262"/>
      <c r="N599" s="261"/>
      <c r="O599" s="256"/>
      <c r="P599" s="292"/>
      <c r="Q599" s="261"/>
      <c r="R599" s="330"/>
      <c r="S599" s="330"/>
      <c r="T599" s="330"/>
      <c r="U599" s="328"/>
      <c r="V599" s="292"/>
      <c r="W599" s="149"/>
      <c r="X599" s="166"/>
      <c r="Y599" s="175" t="str">
        <f>IF(X599=Controles!$D$5,Controles!$E$5,IF(X599=Controles!$D$6,Controles!$E$6,IF(X599=Controles!$D$7,Controles!$E$7," ")))</f>
        <v xml:space="preserve"> </v>
      </c>
      <c r="Z599" s="166"/>
      <c r="AA599" s="65" t="str">
        <f>IF(Z599=Controles!$D$8,Controles!$E$8,IF(Z599=Controles!$D$9,Controles!$E$9," "))</f>
        <v xml:space="preserve"> </v>
      </c>
      <c r="AB599" s="65" t="str">
        <f t="shared" si="328"/>
        <v/>
      </c>
      <c r="AC599" s="166"/>
      <c r="AD599" s="166"/>
      <c r="AE599" s="166"/>
      <c r="AF599" s="97" t="str">
        <f>+IF(X599=Controles!$D$5,Controles!$N$5,IF(X599=Controles!$D$6,Controles!$N$6,IF(X599=Controles!$D$7,Controles!$N$7," ")))</f>
        <v xml:space="preserve"> </v>
      </c>
      <c r="AG599" s="138" t="str">
        <f>IFERROR(IF(AND(AF598=Controles!$N$5,AF599=Controles!$N$5),(AG598-(+AG598*AB599)),IF(AND(AF598=Controles!$N$7,AF599=Controles!$N$5),(AG597-(+AG597*AB599)),IF(AF599=Controles!$N$7,AG598,""))),"")</f>
        <v/>
      </c>
      <c r="AH599" s="138" t="str">
        <f>IFERROR(IF(AND(AF598=Controles!$N$7,AF599=Controles!$N$7),(AH598-(+AH598*AB599)),IF(AND(AF598=Controles!$N$5,AF599=Controles!$N$7),(AH597-(+AH597*AB599)),IF(AF599=Controles!$N$5,AH598,""))),"")</f>
        <v/>
      </c>
      <c r="AI599" s="178" t="str">
        <f t="shared" si="334"/>
        <v/>
      </c>
      <c r="AJ599" s="178" t="str">
        <f t="shared" si="335"/>
        <v/>
      </c>
      <c r="AK599" s="179" t="str">
        <f t="shared" si="336"/>
        <v xml:space="preserve"> </v>
      </c>
      <c r="AL599" s="180" t="str">
        <f>IFERROR(VLOOKUP(AK599,'Matriz Calificación'!$C$54:$F$78,2,FALSE),"")</f>
        <v/>
      </c>
      <c r="AM599" s="181" t="str">
        <f>IFERROR(VLOOKUP(AL599,'Matriz Calificación'!$D$54:$I$78,4,FALSE)," ")</f>
        <v xml:space="preserve"> </v>
      </c>
      <c r="AN599" s="289"/>
      <c r="AO599" s="289"/>
      <c r="AP599" s="292"/>
      <c r="AQ599" s="329"/>
      <c r="AR599" s="66"/>
      <c r="AS599" s="167"/>
      <c r="AT599" s="167"/>
      <c r="AU599" s="167"/>
      <c r="AV599" s="66"/>
      <c r="AW599" s="167"/>
      <c r="AX599" s="169"/>
      <c r="AY599" s="169"/>
      <c r="AZ599" s="259"/>
      <c r="BA599" s="250"/>
      <c r="BB599" s="169"/>
      <c r="BC599" s="250"/>
    </row>
    <row r="600" spans="2:55" s="170" customFormat="1" ht="21" hidden="1" customHeight="1" x14ac:dyDescent="0.25">
      <c r="B600" s="264"/>
      <c r="C600" s="267"/>
      <c r="D600" s="258"/>
      <c r="E600" s="259"/>
      <c r="F600" s="255"/>
      <c r="G600" s="258"/>
      <c r="H600" s="250"/>
      <c r="I600" s="252"/>
      <c r="J600" s="254"/>
      <c r="K600" s="182"/>
      <c r="L600" s="261"/>
      <c r="M600" s="262"/>
      <c r="N600" s="261"/>
      <c r="O600" s="256"/>
      <c r="P600" s="292"/>
      <c r="Q600" s="261"/>
      <c r="R600" s="330"/>
      <c r="S600" s="330"/>
      <c r="T600" s="330"/>
      <c r="U600" s="328"/>
      <c r="V600" s="292"/>
      <c r="W600" s="149"/>
      <c r="X600" s="166"/>
      <c r="Y600" s="175" t="str">
        <f>IF(X600=Controles!$D$5,Controles!$E$5,IF(X600=Controles!$D$6,Controles!$E$6,IF(X600=Controles!$D$7,Controles!$E$7," ")))</f>
        <v xml:space="preserve"> </v>
      </c>
      <c r="Z600" s="166"/>
      <c r="AA600" s="65" t="str">
        <f>IF(Z600=Controles!$D$8,Controles!$E$8,IF(Z600=Controles!$D$9,Controles!$E$9," "))</f>
        <v xml:space="preserve"> </v>
      </c>
      <c r="AB600" s="65" t="str">
        <f t="shared" si="328"/>
        <v/>
      </c>
      <c r="AC600" s="166"/>
      <c r="AD600" s="166"/>
      <c r="AE600" s="166"/>
      <c r="AF600" s="97" t="str">
        <f>+IF(X600=Controles!$D$5,Controles!$N$5,IF(X600=Controles!$D$6,Controles!$N$6,IF(X600=Controles!$D$7,Controles!$N$7," ")))</f>
        <v xml:space="preserve"> </v>
      </c>
      <c r="AG600" s="138" t="str">
        <f>IFERROR(IF(AND(AF599=Controles!$N$5,AF600=Controles!$N$5),(AG599-(+AG599*AB600)),IF(AND(AF599=Controles!$N$7,AF600=Controles!$N$5),(AG598-(+AG598*AB600)),IF(AF600=Controles!$N$7,AG599,""))),"")</f>
        <v/>
      </c>
      <c r="AH600" s="138" t="str">
        <f>IFERROR(IF(AND(AF599=Controles!$N$7,AF600=Controles!$N$7),(AH599-(+AH599*AB600)),IF(AND(AF599=Controles!$N$5,AF600=Controles!$N$7),(AH598-(+AH598*AB600)),IF(AF600=Controles!$N$5,AH599,""))),"")</f>
        <v/>
      </c>
      <c r="AI600" s="178" t="str">
        <f t="shared" si="334"/>
        <v/>
      </c>
      <c r="AJ600" s="178" t="str">
        <f t="shared" si="335"/>
        <v/>
      </c>
      <c r="AK600" s="179" t="str">
        <f t="shared" si="336"/>
        <v xml:space="preserve"> </v>
      </c>
      <c r="AL600" s="180" t="str">
        <f>IFERROR(VLOOKUP(AK600,'Matriz Calificación'!$C$54:$F$78,2,FALSE),"")</f>
        <v/>
      </c>
      <c r="AM600" s="181" t="str">
        <f>IFERROR(VLOOKUP(AL600,'Matriz Calificación'!$D$54:$I$78,4,FALSE)," ")</f>
        <v xml:space="preserve"> </v>
      </c>
      <c r="AN600" s="289"/>
      <c r="AO600" s="289"/>
      <c r="AP600" s="292"/>
      <c r="AQ600" s="329"/>
      <c r="AR600" s="66"/>
      <c r="AS600" s="167"/>
      <c r="AT600" s="167"/>
      <c r="AU600" s="167"/>
      <c r="AV600" s="66"/>
      <c r="AW600" s="167"/>
      <c r="AX600" s="169"/>
      <c r="AY600" s="169"/>
      <c r="AZ600" s="259"/>
      <c r="BA600" s="250"/>
      <c r="BB600" s="169"/>
      <c r="BC600" s="250"/>
    </row>
    <row r="601" spans="2:55" s="170" customFormat="1" ht="21" hidden="1" customHeight="1" x14ac:dyDescent="0.25">
      <c r="B601" s="264"/>
      <c r="C601" s="267"/>
      <c r="D601" s="258"/>
      <c r="E601" s="259"/>
      <c r="F601" s="255"/>
      <c r="G601" s="258"/>
      <c r="H601" s="250"/>
      <c r="I601" s="252"/>
      <c r="J601" s="254"/>
      <c r="K601" s="182"/>
      <c r="L601" s="261"/>
      <c r="M601" s="262"/>
      <c r="N601" s="261"/>
      <c r="O601" s="256"/>
      <c r="P601" s="292"/>
      <c r="Q601" s="261"/>
      <c r="R601" s="330"/>
      <c r="S601" s="330"/>
      <c r="T601" s="330"/>
      <c r="U601" s="328"/>
      <c r="V601" s="292"/>
      <c r="W601" s="149"/>
      <c r="X601" s="166"/>
      <c r="Y601" s="175" t="str">
        <f>IF(X601=Controles!$D$5,Controles!$E$5,IF(X601=Controles!$D$6,Controles!$E$6,IF(X601=Controles!$D$7,Controles!$E$7," ")))</f>
        <v xml:space="preserve"> </v>
      </c>
      <c r="Z601" s="166"/>
      <c r="AA601" s="65" t="str">
        <f>IF(Z601=Controles!$D$8,Controles!$E$8,IF(Z601=Controles!$D$9,Controles!$E$9," "))</f>
        <v xml:space="preserve"> </v>
      </c>
      <c r="AB601" s="65" t="str">
        <f t="shared" si="328"/>
        <v/>
      </c>
      <c r="AC601" s="166"/>
      <c r="AD601" s="166"/>
      <c r="AE601" s="166"/>
      <c r="AF601" s="97" t="str">
        <f>+IF(X601=Controles!$D$5,Controles!$N$5,IF(X601=Controles!$D$6,Controles!$N$6,IF(X601=Controles!$D$7,Controles!$N$7," ")))</f>
        <v xml:space="preserve"> </v>
      </c>
      <c r="AG601" s="138" t="str">
        <f>IFERROR(IF(AND(AF600=Controles!$N$5,AF601=Controles!$N$5),(AG600-(+AG600*AB601)),IF(AND(AF600=Controles!$N$7,AF601=Controles!$N$5),(AG599-(+AG599*AB601)),IF(AF601=Controles!$N$7,AG600,""))),"")</f>
        <v/>
      </c>
      <c r="AH601" s="138" t="str">
        <f>IFERROR(IF(AND(AF600=Controles!$N$7,AF601=Controles!$N$7),(AH600-(+AH600*AB601)),IF(AND(AF600=Controles!$N$5,AF601=Controles!$N$7),(AH599-(+AH599*AB601)),IF(AF601=Controles!$N$5,AH600,""))),"")</f>
        <v/>
      </c>
      <c r="AI601" s="178" t="str">
        <f t="shared" si="334"/>
        <v/>
      </c>
      <c r="AJ601" s="178" t="str">
        <f t="shared" si="335"/>
        <v/>
      </c>
      <c r="AK601" s="179" t="str">
        <f t="shared" si="336"/>
        <v xml:space="preserve"> </v>
      </c>
      <c r="AL601" s="180" t="str">
        <f>IFERROR(VLOOKUP(AK601,'Matriz Calificación'!$C$54:$F$78,2,FALSE),"")</f>
        <v/>
      </c>
      <c r="AM601" s="181" t="str">
        <f>IFERROR(VLOOKUP(AL601,'Matriz Calificación'!$D$54:$I$78,4,FALSE)," ")</f>
        <v xml:space="preserve"> </v>
      </c>
      <c r="AN601" s="289"/>
      <c r="AO601" s="289"/>
      <c r="AP601" s="292"/>
      <c r="AQ601" s="329"/>
      <c r="AR601" s="66"/>
      <c r="AS601" s="167"/>
      <c r="AT601" s="167"/>
      <c r="AU601" s="167"/>
      <c r="AV601" s="66"/>
      <c r="AW601" s="167"/>
      <c r="AX601" s="169"/>
      <c r="AY601" s="169"/>
      <c r="AZ601" s="259"/>
      <c r="BA601" s="250"/>
      <c r="BB601" s="169"/>
      <c r="BC601" s="250"/>
    </row>
    <row r="602" spans="2:55" s="170" customFormat="1" ht="21" hidden="1" customHeight="1" x14ac:dyDescent="0.25">
      <c r="B602" s="264"/>
      <c r="C602" s="267"/>
      <c r="D602" s="258"/>
      <c r="E602" s="259"/>
      <c r="F602" s="255"/>
      <c r="G602" s="258"/>
      <c r="H602" s="250"/>
      <c r="I602" s="252"/>
      <c r="J602" s="254"/>
      <c r="K602" s="182"/>
      <c r="L602" s="261"/>
      <c r="M602" s="262"/>
      <c r="N602" s="261"/>
      <c r="O602" s="256"/>
      <c r="P602" s="292"/>
      <c r="Q602" s="261"/>
      <c r="R602" s="330"/>
      <c r="S602" s="330"/>
      <c r="T602" s="330"/>
      <c r="U602" s="328"/>
      <c r="V602" s="292"/>
      <c r="W602" s="149"/>
      <c r="X602" s="166"/>
      <c r="Y602" s="175" t="str">
        <f>IF(X602=Controles!$D$5,Controles!$E$5,IF(X602=Controles!$D$6,Controles!$E$6,IF(X602=Controles!$D$7,Controles!$E$7," ")))</f>
        <v xml:space="preserve"> </v>
      </c>
      <c r="Z602" s="166"/>
      <c r="AA602" s="65" t="str">
        <f>IF(Z602=Controles!$D$8,Controles!$E$8,IF(Z602=Controles!$D$9,Controles!$E$9," "))</f>
        <v xml:space="preserve"> </v>
      </c>
      <c r="AB602" s="65" t="str">
        <f t="shared" si="328"/>
        <v/>
      </c>
      <c r="AC602" s="166"/>
      <c r="AD602" s="166"/>
      <c r="AE602" s="166"/>
      <c r="AF602" s="97" t="str">
        <f>+IF(X602=Controles!$D$5,Controles!$N$5,IF(X602=Controles!$D$6,Controles!$N$6,IF(X602=Controles!$D$7,Controles!$N$7," ")))</f>
        <v xml:space="preserve"> </v>
      </c>
      <c r="AG602" s="138" t="str">
        <f>IFERROR(IF(AND(AF601=Controles!$N$5,AF602=Controles!$N$5),(AG601-(+AG601*AB602)),IF(AND(AF601=Controles!$N$7,AF602=Controles!$N$5),(AG600-(+AG600*AB602)),IF(AF602=Controles!$N$7,AG601,""))),"")</f>
        <v/>
      </c>
      <c r="AH602" s="138" t="str">
        <f>IFERROR(IF(AND(AF601=Controles!$N$7,AF602=Controles!$N$7),(AH601-(+AH601*AB602)),IF(AND(AF601=Controles!$N$5,AF602=Controles!$N$7),(AH600-(+AH600*AB602)),IF(AF602=Controles!$N$5,AH601,""))),"")</f>
        <v/>
      </c>
      <c r="AI602" s="178" t="str">
        <f t="shared" si="334"/>
        <v/>
      </c>
      <c r="AJ602" s="178" t="str">
        <f t="shared" si="335"/>
        <v/>
      </c>
      <c r="AK602" s="179" t="str">
        <f t="shared" si="336"/>
        <v xml:space="preserve"> </v>
      </c>
      <c r="AL602" s="180" t="str">
        <f>IFERROR(VLOOKUP(AK602,'Matriz Calificación'!$C$54:$F$78,2,FALSE),"")</f>
        <v/>
      </c>
      <c r="AM602" s="181" t="str">
        <f>IFERROR(VLOOKUP(AL602,'Matriz Calificación'!$D$54:$I$78,4,FALSE)," ")</f>
        <v xml:space="preserve"> </v>
      </c>
      <c r="AN602" s="289"/>
      <c r="AO602" s="289"/>
      <c r="AP602" s="292"/>
      <c r="AQ602" s="329"/>
      <c r="AR602" s="66"/>
      <c r="AS602" s="165"/>
      <c r="AT602" s="168"/>
      <c r="AU602" s="168"/>
      <c r="AV602" s="66"/>
      <c r="AW602" s="167"/>
      <c r="AX602" s="169"/>
      <c r="AY602" s="169"/>
      <c r="AZ602" s="259"/>
      <c r="BA602" s="250"/>
      <c r="BB602" s="169"/>
      <c r="BC602" s="250"/>
    </row>
    <row r="603" spans="2:55" s="170" customFormat="1" ht="21" hidden="1" customHeight="1" x14ac:dyDescent="0.25">
      <c r="B603" s="264"/>
      <c r="C603" s="267"/>
      <c r="D603" s="258"/>
      <c r="E603" s="259"/>
      <c r="F603" s="255"/>
      <c r="G603" s="258"/>
      <c r="H603" s="250"/>
      <c r="I603" s="252"/>
      <c r="J603" s="254"/>
      <c r="K603" s="182"/>
      <c r="L603" s="261"/>
      <c r="M603" s="262"/>
      <c r="N603" s="261"/>
      <c r="O603" s="256"/>
      <c r="P603" s="292"/>
      <c r="Q603" s="261"/>
      <c r="R603" s="330"/>
      <c r="S603" s="330"/>
      <c r="T603" s="330"/>
      <c r="U603" s="328"/>
      <c r="V603" s="292"/>
      <c r="W603" s="149"/>
      <c r="X603" s="166"/>
      <c r="Y603" s="175" t="str">
        <f>IF(X603=Controles!$D$5,Controles!$E$5,IF(X603=Controles!$D$6,Controles!$E$6,IF(X603=Controles!$D$7,Controles!$E$7," ")))</f>
        <v xml:space="preserve"> </v>
      </c>
      <c r="Z603" s="166"/>
      <c r="AA603" s="65" t="str">
        <f>IF(Z603=Controles!$D$8,Controles!$E$8,IF(Z603=Controles!$D$9,Controles!$E$9," "))</f>
        <v xml:space="preserve"> </v>
      </c>
      <c r="AB603" s="65" t="str">
        <f t="shared" si="328"/>
        <v/>
      </c>
      <c r="AC603" s="166"/>
      <c r="AD603" s="166"/>
      <c r="AE603" s="166"/>
      <c r="AF603" s="97" t="str">
        <f>+IF(X603=Controles!$D$5,Controles!$N$5,IF(X603=Controles!$D$6,Controles!$N$6,IF(X603=Controles!$D$7,Controles!$N$7," ")))</f>
        <v xml:space="preserve"> </v>
      </c>
      <c r="AG603" s="138" t="str">
        <f>IFERROR(IF(AND(AF602=Controles!$N$5,AF603=Controles!$N$5),(AG602-(+AG602*AB603)),IF(AND(AF602=Controles!$N$7,AF603=Controles!$N$5),(AG601-(+AG601*AB603)),IF(AF603=Controles!$N$7,AG602,""))),"")</f>
        <v/>
      </c>
      <c r="AH603" s="138" t="str">
        <f>IFERROR(IF(AND(AF602=Controles!$N$7,AF603=Controles!$N$7),(AH602-(+AH602*AB603)),IF(AND(AF602=Controles!$N$5,AF603=Controles!$N$7),(AH601-(+AH601*AB603)),IF(AF603=Controles!$N$5,AH602,""))),"")</f>
        <v/>
      </c>
      <c r="AI603" s="178" t="str">
        <f t="shared" si="334"/>
        <v/>
      </c>
      <c r="AJ603" s="178" t="str">
        <f t="shared" si="335"/>
        <v/>
      </c>
      <c r="AK603" s="179" t="str">
        <f t="shared" si="336"/>
        <v xml:space="preserve"> </v>
      </c>
      <c r="AL603" s="180" t="str">
        <f>IFERROR(VLOOKUP(AK603,'Matriz Calificación'!$C$54:$F$78,2,FALSE),"")</f>
        <v/>
      </c>
      <c r="AM603" s="181" t="str">
        <f>IFERROR(VLOOKUP(AL603,'Matriz Calificación'!$D$54:$I$78,4,FALSE)," ")</f>
        <v xml:space="preserve"> </v>
      </c>
      <c r="AN603" s="289"/>
      <c r="AO603" s="289"/>
      <c r="AP603" s="292"/>
      <c r="AQ603" s="329"/>
      <c r="AR603" s="66"/>
      <c r="AS603" s="165"/>
      <c r="AT603" s="168"/>
      <c r="AU603" s="168"/>
      <c r="AV603" s="66"/>
      <c r="AW603" s="167"/>
      <c r="AX603" s="169"/>
      <c r="AY603" s="169"/>
      <c r="AZ603" s="259"/>
      <c r="BA603" s="250"/>
      <c r="BB603" s="169"/>
      <c r="BC603" s="250"/>
    </row>
    <row r="604" spans="2:55" s="170" customFormat="1" ht="21" hidden="1" customHeight="1" x14ac:dyDescent="0.25">
      <c r="B604" s="265"/>
      <c r="C604" s="268"/>
      <c r="D604" s="258"/>
      <c r="E604" s="259"/>
      <c r="F604" s="255"/>
      <c r="G604" s="258"/>
      <c r="H604" s="250"/>
      <c r="I604" s="253"/>
      <c r="J604" s="254"/>
      <c r="K604" s="182"/>
      <c r="L604" s="261"/>
      <c r="M604" s="262"/>
      <c r="N604" s="261"/>
      <c r="O604" s="257"/>
      <c r="P604" s="292"/>
      <c r="Q604" s="261"/>
      <c r="R604" s="330"/>
      <c r="S604" s="330"/>
      <c r="T604" s="330"/>
      <c r="U604" s="328"/>
      <c r="V604" s="292"/>
      <c r="W604" s="149"/>
      <c r="X604" s="166"/>
      <c r="Y604" s="175" t="str">
        <f>IF(X604=Controles!$D$5,Controles!$E$5,IF(X604=Controles!$D$6,Controles!$E$6,IF(X604=Controles!$D$7,Controles!$E$7," ")))</f>
        <v xml:space="preserve"> </v>
      </c>
      <c r="Z604" s="166"/>
      <c r="AA604" s="65" t="str">
        <f>IF(Z604=Controles!$D$8,Controles!$E$8,IF(Z604=Controles!$D$9,Controles!$E$9," "))</f>
        <v xml:space="preserve"> </v>
      </c>
      <c r="AB604" s="65" t="str">
        <f t="shared" si="328"/>
        <v/>
      </c>
      <c r="AC604" s="166"/>
      <c r="AD604" s="166"/>
      <c r="AE604" s="166"/>
      <c r="AF604" s="97" t="str">
        <f>+IF(X604=Controles!$D$5,Controles!$N$5,IF(X604=Controles!$D$6,Controles!$N$6,IF(X604=Controles!$D$7,Controles!$N$7," ")))</f>
        <v xml:space="preserve"> </v>
      </c>
      <c r="AG604" s="138" t="str">
        <f>IFERROR(IF(AND(AF603=Controles!$N$5,AF604=Controles!$N$5),(AG603-(+AG603*AB604)),IF(AND(AF603=Controles!$N$7,AF604=Controles!$N$5),(AG602-(+AG602*AB604)),IF(AF604=Controles!$N$7,AG603,""))),"")</f>
        <v/>
      </c>
      <c r="AH604" s="138" t="str">
        <f>IFERROR(IF(AND(AF603=Controles!$N$7,AF604=Controles!$N$7),(AH603-(+AH603*AB604)),IF(AND(AF603=Controles!$N$5,AF604=Controles!$N$7),(AH602-(+AH602*AB604)),IF(AF604=Controles!$N$5,AH603,""))),"")</f>
        <v/>
      </c>
      <c r="AI604" s="178" t="str">
        <f t="shared" si="334"/>
        <v/>
      </c>
      <c r="AJ604" s="178" t="str">
        <f t="shared" si="335"/>
        <v/>
      </c>
      <c r="AK604" s="179" t="str">
        <f t="shared" si="336"/>
        <v xml:space="preserve"> </v>
      </c>
      <c r="AL604" s="180" t="str">
        <f>IFERROR(VLOOKUP(AK604,'Matriz Calificación'!$C$54:$F$78,2,FALSE),"")</f>
        <v/>
      </c>
      <c r="AM604" s="181" t="str">
        <f>IFERROR(VLOOKUP(AL604,'Matriz Calificación'!$D$54:$I$78,4,FALSE)," ")</f>
        <v xml:space="preserve"> </v>
      </c>
      <c r="AN604" s="290"/>
      <c r="AO604" s="290"/>
      <c r="AP604" s="292"/>
      <c r="AQ604" s="329"/>
      <c r="AR604" s="66"/>
      <c r="AS604" s="165"/>
      <c r="AT604" s="67"/>
      <c r="AU604" s="67"/>
      <c r="AV604" s="66"/>
      <c r="AW604" s="167"/>
      <c r="AX604" s="169"/>
      <c r="AY604" s="169"/>
      <c r="AZ604" s="259"/>
      <c r="BA604" s="250"/>
      <c r="BB604" s="169"/>
      <c r="BC604" s="250"/>
    </row>
    <row r="605" spans="2:55" s="170" customFormat="1" ht="21" hidden="1" customHeight="1" x14ac:dyDescent="0.25">
      <c r="B605" s="263"/>
      <c r="C605" s="266" t="str">
        <f>+IFERROR(VLOOKUP(B605,INF!$A$2:$B$90,2,FALSE)," ")</f>
        <v xml:space="preserve"> </v>
      </c>
      <c r="D605" s="258"/>
      <c r="E605" s="259"/>
      <c r="F605" s="260"/>
      <c r="G605" s="258"/>
      <c r="H605" s="250"/>
      <c r="I605" s="251"/>
      <c r="J605" s="254" t="str">
        <f t="shared" ref="J605" si="337">IF(G605&lt;&gt;"",CONCATENATE("Posibilidad de ",G605," por"," ",H605," debido a"," ",I605),"")</f>
        <v/>
      </c>
      <c r="K605" s="182"/>
      <c r="L605" s="261"/>
      <c r="M605" s="262"/>
      <c r="N605" s="261"/>
      <c r="O605" s="256"/>
      <c r="P605" s="292" t="str">
        <f>IF(O605="","",IF(O605&lt;=2,Probabilidad!$B$8,IF(O605&lt;=11.999,Probabilidad!$B$7,IF(O605&lt;=48,Probabilidad!$B$6,IF(O605&lt;=239.999,Probabilidad!$B$5,IF(O605&gt;=240,Probabilidad!$B$4,""))))))</f>
        <v/>
      </c>
      <c r="Q605" s="261"/>
      <c r="R605" s="330" t="str">
        <f>IFERROR(VLOOKUP(P605,Probabilidad!$B$4:$C$8,2,FALSE),"")</f>
        <v/>
      </c>
      <c r="S605" s="330" t="str">
        <f>IFERROR(VLOOKUP(Q605,Impacto!$B$4:$C$16,2,FALSE),"")</f>
        <v/>
      </c>
      <c r="T605" s="330" t="str">
        <f t="shared" ref="T605" si="338">IFERROR(VALUE((R605&amp;""&amp;S605))," ")</f>
        <v xml:space="preserve"> </v>
      </c>
      <c r="U605" s="328" t="str">
        <f>IFERROR(VLOOKUP(T605,'Matriz Calificación'!$C$54:$D$78,2,FALSE)," ")</f>
        <v xml:space="preserve"> </v>
      </c>
      <c r="V605" s="292" t="str">
        <f>IFERROR(VLOOKUP(T605,'Matriz Calificación'!$C$54:$F$78,3,FALSE)," ")</f>
        <v xml:space="preserve"> </v>
      </c>
      <c r="W605" s="149"/>
      <c r="X605" s="166"/>
      <c r="Y605" s="175" t="str">
        <f>IF(X605=Controles!$D$5,Controles!$E$5,IF(X605=Controles!$D$6,Controles!$E$6,IF(X605=Controles!$D$7,Controles!$E$7," ")))</f>
        <v xml:space="preserve"> </v>
      </c>
      <c r="Z605" s="166"/>
      <c r="AA605" s="65" t="str">
        <f>IF(Z605=Controles!$D$8,Controles!$E$8,IF(Z605=Controles!$D$9,Controles!$E$9," "))</f>
        <v xml:space="preserve"> </v>
      </c>
      <c r="AB605" s="65" t="str">
        <f t="shared" si="328"/>
        <v/>
      </c>
      <c r="AC605" s="166"/>
      <c r="AD605" s="166"/>
      <c r="AE605" s="166"/>
      <c r="AF605" s="97" t="str">
        <f>+IF(X605=Controles!$D$5,Controles!$N$5,IF(X605=Controles!$D$6,Controles!$N$6,IF(X605=Controles!$D$7,Controles!$N$7," ")))</f>
        <v xml:space="preserve"> </v>
      </c>
      <c r="AG605" s="138" t="str">
        <f>IFERROR(IF(AF605=Controles!$N$5,(($R$605-($R$605*AB605))),IF(AF605=Controles!$N$7,$R$605,""))," ")</f>
        <v/>
      </c>
      <c r="AH605" s="138" t="str">
        <f>IFERROR(IF(AF605=Controles!$N$7,(($S$605-($S$605*AB605))),IF(AF605=Controles!$N$5,$S$605,""))," ")</f>
        <v/>
      </c>
      <c r="AI605" s="178" t="str">
        <f>IFERROR(IF(AG605="","",IF(AG605&lt;=20,"20",IF(AG605&lt;=40,"40",IF(AG605&lt;=60,"60",IF(AG605&lt;=80,"80","100"))))),"")</f>
        <v/>
      </c>
      <c r="AJ605" s="178" t="str">
        <f>IFERROR(IF(AH605="","",IF(AH605&lt;=20,"20",IF(AH605&lt;=40,"40",IF(AH605&lt;=60,"60",IF(AH605&lt;=80,"80","100"))))),"")</f>
        <v/>
      </c>
      <c r="AK605" s="179" t="str">
        <f>IFERROR(VALUE((AI605&amp;""&amp;AJ605))," ")</f>
        <v xml:space="preserve"> </v>
      </c>
      <c r="AL605" s="180" t="str">
        <f>IFERROR(VLOOKUP(AK605,'Matriz Calificación'!$C$54:$F$78,2,FALSE),"")</f>
        <v/>
      </c>
      <c r="AM605" s="181" t="str">
        <f>IFERROR(VLOOKUP(AL605,'Matriz Calificación'!$D$54:$I$78,4,FALSE)," ")</f>
        <v xml:space="preserve"> </v>
      </c>
      <c r="AN605" s="288" t="e" cm="1" vm="1">
        <f t="array" aca="1" ref="AN605" ca="1">INDEX(AK605:AK613,COUNT(AK605:AK613))</f>
        <v>#VALUE!</v>
      </c>
      <c r="AO605" s="288" t="str">
        <f ca="1">IFERROR(VLOOKUP(AN605,'Matriz Calificación'!$C$54:$F$78,2,FALSE),"")</f>
        <v/>
      </c>
      <c r="AP605" s="292" t="str">
        <f ca="1">IFERROR(VLOOKUP(AO605,'Matriz Calificación'!$D$54:$I$78,4,FALSE)," ")</f>
        <v xml:space="preserve"> </v>
      </c>
      <c r="AQ605" s="329" t="str">
        <f ca="1">IFERROR(VLOOKUP(AO605,'Matriz Calificación'!$D$54:$I$78,5,FALSE)," ")</f>
        <v xml:space="preserve"> </v>
      </c>
      <c r="AR605" s="66"/>
      <c r="AS605" s="167"/>
      <c r="AT605" s="167"/>
      <c r="AU605" s="167"/>
      <c r="AV605" s="66"/>
      <c r="AW605" s="167"/>
      <c r="AX605" s="169"/>
      <c r="AY605" s="169"/>
      <c r="AZ605" s="259"/>
      <c r="BA605" s="250"/>
      <c r="BB605" s="169"/>
      <c r="BC605" s="250"/>
    </row>
    <row r="606" spans="2:55" s="170" customFormat="1" ht="21" hidden="1" customHeight="1" x14ac:dyDescent="0.25">
      <c r="B606" s="264"/>
      <c r="C606" s="267"/>
      <c r="D606" s="258"/>
      <c r="E606" s="259"/>
      <c r="F606" s="255"/>
      <c r="G606" s="258"/>
      <c r="H606" s="250"/>
      <c r="I606" s="252"/>
      <c r="J606" s="254"/>
      <c r="K606" s="182"/>
      <c r="L606" s="261"/>
      <c r="M606" s="262"/>
      <c r="N606" s="261"/>
      <c r="O606" s="256"/>
      <c r="P606" s="292"/>
      <c r="Q606" s="261"/>
      <c r="R606" s="330"/>
      <c r="S606" s="330"/>
      <c r="T606" s="330"/>
      <c r="U606" s="328"/>
      <c r="V606" s="292"/>
      <c r="W606" s="149"/>
      <c r="X606" s="166"/>
      <c r="Y606" s="175" t="str">
        <f>IF(X606=Controles!$D$5,Controles!$E$5,IF(X606=Controles!$D$6,Controles!$E$6,IF(X606=Controles!$D$7,Controles!$E$7," ")))</f>
        <v xml:space="preserve"> </v>
      </c>
      <c r="Z606" s="166"/>
      <c r="AA606" s="65" t="str">
        <f>IF(Z606=Controles!$D$8,Controles!$E$8,IF(Z606=Controles!$D$9,Controles!$E$9," "))</f>
        <v xml:space="preserve"> </v>
      </c>
      <c r="AB606" s="65" t="str">
        <f t="shared" si="328"/>
        <v/>
      </c>
      <c r="AC606" s="166"/>
      <c r="AD606" s="166"/>
      <c r="AE606" s="166"/>
      <c r="AF606" s="97" t="str">
        <f>+IF(X606=Controles!$D$5,Controles!$N$5,IF(X606=Controles!$D$6,Controles!$N$6,IF(X606=Controles!$D$7,Controles!$N$7," ")))</f>
        <v xml:space="preserve"> </v>
      </c>
      <c r="AG606" s="138" t="str">
        <f>IFERROR(IF(AND(AF605=Controles!$N$5,AF606=Controles!$N$5),(AG605-(+AG605*AB606)),IF(AF606=Controles!$N$5,(R605-(+R605*AB606)),IF(AF606=Controles!$N$7,AG605,""))),"")</f>
        <v/>
      </c>
      <c r="AH606" s="138" t="str">
        <f>IFERROR(IF(AND(AF605=Controles!$N$7,AF606=Controles!$N$7),(AH605-(+AH605*AB606)),IF(AF606=Controles!$N$7,($S$605-(+$S$605*AB606)),IF(AF606=Controles!$N$5,AH605,""))),"")</f>
        <v/>
      </c>
      <c r="AI606" s="178" t="str">
        <f t="shared" ref="AI606:AI613" si="339">IFERROR(IF(AG606="","",IF(AG606&lt;=20,"20",IF(AG606&lt;=40,"40",IF(AG606&lt;=60,"60",IF(AG606&lt;=80,"80","100"))))),"")</f>
        <v/>
      </c>
      <c r="AJ606" s="178" t="str">
        <f t="shared" ref="AJ606:AJ613" si="340">IFERROR(IF(AH606="","",IF(AH606&lt;=20,"20",IF(AH606&lt;=40,"40",IF(AH606&lt;=60,"60",IF(AH606&lt;=80,"80","100"))))),"")</f>
        <v/>
      </c>
      <c r="AK606" s="179" t="str">
        <f t="shared" ref="AK606:AK613" si="341">IFERROR(VALUE((AI606&amp;""&amp;AJ606))," ")</f>
        <v xml:space="preserve"> </v>
      </c>
      <c r="AL606" s="180" t="str">
        <f>IFERROR(VLOOKUP(AK606,'Matriz Calificación'!$C$54:$F$78,2,FALSE),"")</f>
        <v/>
      </c>
      <c r="AM606" s="181" t="str">
        <f>IFERROR(VLOOKUP(AL606,'Matriz Calificación'!$D$54:$I$78,4,FALSE)," ")</f>
        <v xml:space="preserve"> </v>
      </c>
      <c r="AN606" s="289"/>
      <c r="AO606" s="289"/>
      <c r="AP606" s="292"/>
      <c r="AQ606" s="329"/>
      <c r="AR606" s="66"/>
      <c r="AS606" s="167"/>
      <c r="AT606" s="167"/>
      <c r="AU606" s="167"/>
      <c r="AV606" s="66"/>
      <c r="AW606" s="167"/>
      <c r="AX606" s="169"/>
      <c r="AY606" s="169"/>
      <c r="AZ606" s="259"/>
      <c r="BA606" s="250"/>
      <c r="BB606" s="169"/>
      <c r="BC606" s="250"/>
    </row>
    <row r="607" spans="2:55" s="170" customFormat="1" ht="21" hidden="1" customHeight="1" x14ac:dyDescent="0.25">
      <c r="B607" s="264"/>
      <c r="C607" s="267"/>
      <c r="D607" s="258"/>
      <c r="E607" s="259"/>
      <c r="F607" s="255"/>
      <c r="G607" s="258"/>
      <c r="H607" s="250"/>
      <c r="I607" s="252"/>
      <c r="J607" s="254"/>
      <c r="K607" s="182"/>
      <c r="L607" s="261"/>
      <c r="M607" s="262"/>
      <c r="N607" s="261"/>
      <c r="O607" s="256"/>
      <c r="P607" s="292"/>
      <c r="Q607" s="261"/>
      <c r="R607" s="330"/>
      <c r="S607" s="330"/>
      <c r="T607" s="330"/>
      <c r="U607" s="328"/>
      <c r="V607" s="292"/>
      <c r="W607" s="149"/>
      <c r="X607" s="166"/>
      <c r="Y607" s="175" t="str">
        <f>IF(X607=Controles!$D$5,Controles!$E$5,IF(X607=Controles!$D$6,Controles!$E$6,IF(X607=Controles!$D$7,Controles!$E$7," ")))</f>
        <v xml:space="preserve"> </v>
      </c>
      <c r="Z607" s="166"/>
      <c r="AA607" s="65" t="str">
        <f>IF(Z607=Controles!$D$8,Controles!$E$8,IF(Z607=Controles!$D$9,Controles!$E$9," "))</f>
        <v xml:space="preserve"> </v>
      </c>
      <c r="AB607" s="65" t="str">
        <f t="shared" si="328"/>
        <v/>
      </c>
      <c r="AC607" s="166"/>
      <c r="AD607" s="166"/>
      <c r="AE607" s="166"/>
      <c r="AF607" s="97" t="str">
        <f>+IF(X607=Controles!$D$5,Controles!$N$5,IF(X607=Controles!$D$6,Controles!$N$6,IF(X607=Controles!$D$7,Controles!$N$7," ")))</f>
        <v xml:space="preserve"> </v>
      </c>
      <c r="AG607" s="138" t="str">
        <f>IFERROR(IF(AND(AF606=Controles!$N$5,AF607=Controles!$N$5),(AG606-(+AG606*AB607)),IF(AND(AF606=Controles!$N$7,AF607=Controles!$N$5),(AG605-(+AG605*AB607)),IF(AF607=Controles!$N$7,AG606,""))),"")</f>
        <v/>
      </c>
      <c r="AH607" s="138" t="str">
        <f>IFERROR(IF(AND(AF606=Controles!$N$7,AF607=Controles!$N$7),(AH606-(+AH606*AB607)),IF(AND(AF606=Controles!$N$5,AF607=Controles!$N$7),(AH605-(+AH605*AB607)),IF(AF607=Controles!$N$5,AH606,""))),"")</f>
        <v/>
      </c>
      <c r="AI607" s="178" t="str">
        <f t="shared" si="339"/>
        <v/>
      </c>
      <c r="AJ607" s="178" t="str">
        <f t="shared" si="340"/>
        <v/>
      </c>
      <c r="AK607" s="179" t="str">
        <f t="shared" si="341"/>
        <v xml:space="preserve"> </v>
      </c>
      <c r="AL607" s="180" t="str">
        <f>IFERROR(VLOOKUP(AK607,'Matriz Calificación'!$C$54:$F$78,2,FALSE),"")</f>
        <v/>
      </c>
      <c r="AM607" s="181" t="str">
        <f>IFERROR(VLOOKUP(AL607,'Matriz Calificación'!$D$54:$I$78,4,FALSE)," ")</f>
        <v xml:space="preserve"> </v>
      </c>
      <c r="AN607" s="289"/>
      <c r="AO607" s="289"/>
      <c r="AP607" s="292"/>
      <c r="AQ607" s="329"/>
      <c r="AR607" s="66"/>
      <c r="AS607" s="167"/>
      <c r="AT607" s="167"/>
      <c r="AU607" s="167"/>
      <c r="AV607" s="66"/>
      <c r="AW607" s="167"/>
      <c r="AX607" s="169"/>
      <c r="AY607" s="169"/>
      <c r="AZ607" s="259"/>
      <c r="BA607" s="250"/>
      <c r="BB607" s="169"/>
      <c r="BC607" s="250"/>
    </row>
    <row r="608" spans="2:55" s="170" customFormat="1" ht="21" hidden="1" customHeight="1" x14ac:dyDescent="0.25">
      <c r="B608" s="264"/>
      <c r="C608" s="267"/>
      <c r="D608" s="258"/>
      <c r="E608" s="259"/>
      <c r="F608" s="255"/>
      <c r="G608" s="258"/>
      <c r="H608" s="250"/>
      <c r="I608" s="252"/>
      <c r="J608" s="254"/>
      <c r="K608" s="182"/>
      <c r="L608" s="261"/>
      <c r="M608" s="262"/>
      <c r="N608" s="261"/>
      <c r="O608" s="256"/>
      <c r="P608" s="292"/>
      <c r="Q608" s="261"/>
      <c r="R608" s="330"/>
      <c r="S608" s="330"/>
      <c r="T608" s="330"/>
      <c r="U608" s="328"/>
      <c r="V608" s="292"/>
      <c r="W608" s="149"/>
      <c r="X608" s="166"/>
      <c r="Y608" s="175" t="str">
        <f>IF(X608=Controles!$D$5,Controles!$E$5,IF(X608=Controles!$D$6,Controles!$E$6,IF(X608=Controles!$D$7,Controles!$E$7," ")))</f>
        <v xml:space="preserve"> </v>
      </c>
      <c r="Z608" s="166"/>
      <c r="AA608" s="65" t="str">
        <f>IF(Z608=Controles!$D$8,Controles!$E$8,IF(Z608=Controles!$D$9,Controles!$E$9," "))</f>
        <v xml:space="preserve"> </v>
      </c>
      <c r="AB608" s="65" t="str">
        <f t="shared" si="328"/>
        <v/>
      </c>
      <c r="AC608" s="166"/>
      <c r="AD608" s="166"/>
      <c r="AE608" s="166"/>
      <c r="AF608" s="97" t="str">
        <f>+IF(X608=Controles!$D$5,Controles!$N$5,IF(X608=Controles!$D$6,Controles!$N$6,IF(X608=Controles!$D$7,Controles!$N$7," ")))</f>
        <v xml:space="preserve"> </v>
      </c>
      <c r="AG608" s="138" t="str">
        <f>IFERROR(IF(AND(AF607=Controles!$N$5,AF608=Controles!$N$5),(AG607-(+AG607*AB608)),IF(AND(AF607=Controles!$N$7,AF608=Controles!$N$5),(AG606-(+AG606*AB608)),IF(AF608=Controles!$N$7,AG607,""))),"")</f>
        <v/>
      </c>
      <c r="AH608" s="138" t="str">
        <f>IFERROR(IF(AND(AF607=Controles!$N$7,AF608=Controles!$N$7),(AH607-(+AH607*AB608)),IF(AND(AF607=Controles!$N$5,AF608=Controles!$N$7),(AH606-(+AH606*AB608)),IF(AF608=Controles!$N$5,AH607,""))),"")</f>
        <v/>
      </c>
      <c r="AI608" s="178" t="str">
        <f t="shared" si="339"/>
        <v/>
      </c>
      <c r="AJ608" s="178" t="str">
        <f t="shared" si="340"/>
        <v/>
      </c>
      <c r="AK608" s="179" t="str">
        <f t="shared" si="341"/>
        <v xml:space="preserve"> </v>
      </c>
      <c r="AL608" s="180" t="str">
        <f>IFERROR(VLOOKUP(AK608,'Matriz Calificación'!$C$54:$F$78,2,FALSE),"")</f>
        <v/>
      </c>
      <c r="AM608" s="181" t="str">
        <f>IFERROR(VLOOKUP(AL608,'Matriz Calificación'!$D$54:$I$78,4,FALSE)," ")</f>
        <v xml:space="preserve"> </v>
      </c>
      <c r="AN608" s="289"/>
      <c r="AO608" s="289"/>
      <c r="AP608" s="292"/>
      <c r="AQ608" s="329"/>
      <c r="AR608" s="66"/>
      <c r="AS608" s="167"/>
      <c r="AT608" s="167"/>
      <c r="AU608" s="167"/>
      <c r="AV608" s="66"/>
      <c r="AW608" s="167"/>
      <c r="AX608" s="169"/>
      <c r="AY608" s="169"/>
      <c r="AZ608" s="259"/>
      <c r="BA608" s="250"/>
      <c r="BB608" s="169"/>
      <c r="BC608" s="250"/>
    </row>
    <row r="609" spans="2:55" s="170" customFormat="1" ht="21" hidden="1" customHeight="1" x14ac:dyDescent="0.25">
      <c r="B609" s="264"/>
      <c r="C609" s="267"/>
      <c r="D609" s="258"/>
      <c r="E609" s="259"/>
      <c r="F609" s="255"/>
      <c r="G609" s="258"/>
      <c r="H609" s="250"/>
      <c r="I609" s="252"/>
      <c r="J609" s="254"/>
      <c r="K609" s="182"/>
      <c r="L609" s="261"/>
      <c r="M609" s="262"/>
      <c r="N609" s="261"/>
      <c r="O609" s="256"/>
      <c r="P609" s="292"/>
      <c r="Q609" s="261"/>
      <c r="R609" s="330"/>
      <c r="S609" s="330"/>
      <c r="T609" s="330"/>
      <c r="U609" s="328"/>
      <c r="V609" s="292"/>
      <c r="W609" s="149"/>
      <c r="X609" s="166"/>
      <c r="Y609" s="175" t="str">
        <f>IF(X609=Controles!$D$5,Controles!$E$5,IF(X609=Controles!$D$6,Controles!$E$6,IF(X609=Controles!$D$7,Controles!$E$7," ")))</f>
        <v xml:space="preserve"> </v>
      </c>
      <c r="Z609" s="166"/>
      <c r="AA609" s="65" t="str">
        <f>IF(Z609=Controles!$D$8,Controles!$E$8,IF(Z609=Controles!$D$9,Controles!$E$9," "))</f>
        <v xml:space="preserve"> </v>
      </c>
      <c r="AB609" s="65" t="str">
        <f t="shared" si="328"/>
        <v/>
      </c>
      <c r="AC609" s="166"/>
      <c r="AD609" s="166"/>
      <c r="AE609" s="166"/>
      <c r="AF609" s="97" t="str">
        <f>+IF(X609=Controles!$D$5,Controles!$N$5,IF(X609=Controles!$D$6,Controles!$N$6,IF(X609=Controles!$D$7,Controles!$N$7," ")))</f>
        <v xml:space="preserve"> </v>
      </c>
      <c r="AG609" s="138" t="str">
        <f>IFERROR(IF(AND(AF608=Controles!$N$5,AF609=Controles!$N$5),(AG608-(+AG608*AB609)),IF(AND(AF608=Controles!$N$7,AF609=Controles!$N$5),(AG607-(+AG607*AB609)),IF(AF609=Controles!$N$7,AG608,""))),"")</f>
        <v/>
      </c>
      <c r="AH609" s="138" t="str">
        <f>IFERROR(IF(AND(AF608=Controles!$N$7,AF609=Controles!$N$7),(AH608-(+AH608*AB609)),IF(AND(AF608=Controles!$N$5,AF609=Controles!$N$7),(AH607-(+AH607*AB609)),IF(AF609=Controles!$N$5,AH608,""))),"")</f>
        <v/>
      </c>
      <c r="AI609" s="178" t="str">
        <f t="shared" si="339"/>
        <v/>
      </c>
      <c r="AJ609" s="178" t="str">
        <f t="shared" si="340"/>
        <v/>
      </c>
      <c r="AK609" s="179" t="str">
        <f t="shared" si="341"/>
        <v xml:space="preserve"> </v>
      </c>
      <c r="AL609" s="180" t="str">
        <f>IFERROR(VLOOKUP(AK609,'Matriz Calificación'!$C$54:$F$78,2,FALSE),"")</f>
        <v/>
      </c>
      <c r="AM609" s="181" t="str">
        <f>IFERROR(VLOOKUP(AL609,'Matriz Calificación'!$D$54:$I$78,4,FALSE)," ")</f>
        <v xml:space="preserve"> </v>
      </c>
      <c r="AN609" s="289"/>
      <c r="AO609" s="289"/>
      <c r="AP609" s="292"/>
      <c r="AQ609" s="329"/>
      <c r="AR609" s="66"/>
      <c r="AS609" s="167"/>
      <c r="AT609" s="167"/>
      <c r="AU609" s="167"/>
      <c r="AV609" s="66"/>
      <c r="AW609" s="167"/>
      <c r="AX609" s="169"/>
      <c r="AY609" s="169"/>
      <c r="AZ609" s="259"/>
      <c r="BA609" s="250"/>
      <c r="BB609" s="169"/>
      <c r="BC609" s="250"/>
    </row>
    <row r="610" spans="2:55" s="170" customFormat="1" ht="21" hidden="1" customHeight="1" x14ac:dyDescent="0.25">
      <c r="B610" s="264"/>
      <c r="C610" s="267"/>
      <c r="D610" s="258"/>
      <c r="E610" s="259"/>
      <c r="F610" s="255"/>
      <c r="G610" s="258"/>
      <c r="H610" s="250"/>
      <c r="I610" s="252"/>
      <c r="J610" s="254"/>
      <c r="K610" s="182"/>
      <c r="L610" s="261"/>
      <c r="M610" s="262"/>
      <c r="N610" s="261"/>
      <c r="O610" s="256"/>
      <c r="P610" s="292"/>
      <c r="Q610" s="261"/>
      <c r="R610" s="330"/>
      <c r="S610" s="330"/>
      <c r="T610" s="330"/>
      <c r="U610" s="328"/>
      <c r="V610" s="292"/>
      <c r="W610" s="149"/>
      <c r="X610" s="166"/>
      <c r="Y610" s="175" t="str">
        <f>IF(X610=Controles!$D$5,Controles!$E$5,IF(X610=Controles!$D$6,Controles!$E$6,IF(X610=Controles!$D$7,Controles!$E$7," ")))</f>
        <v xml:space="preserve"> </v>
      </c>
      <c r="Z610" s="166"/>
      <c r="AA610" s="65" t="str">
        <f>IF(Z610=Controles!$D$8,Controles!$E$8,IF(Z610=Controles!$D$9,Controles!$E$9," "))</f>
        <v xml:space="preserve"> </v>
      </c>
      <c r="AB610" s="65" t="str">
        <f t="shared" si="328"/>
        <v/>
      </c>
      <c r="AC610" s="166"/>
      <c r="AD610" s="166"/>
      <c r="AE610" s="166"/>
      <c r="AF610" s="97" t="str">
        <f>+IF(X610=Controles!$D$5,Controles!$N$5,IF(X610=Controles!$D$6,Controles!$N$6,IF(X610=Controles!$D$7,Controles!$N$7," ")))</f>
        <v xml:space="preserve"> </v>
      </c>
      <c r="AG610" s="138" t="str">
        <f>IFERROR(IF(AND(AF609=Controles!$N$5,AF610=Controles!$N$5),(AG609-(+AG609*AB610)),IF(AND(AF609=Controles!$N$7,AF610=Controles!$N$5),(AG608-(+AG608*AB610)),IF(AF610=Controles!$N$7,AG609,""))),"")</f>
        <v/>
      </c>
      <c r="AH610" s="138" t="str">
        <f>IFERROR(IF(AND(AF609=Controles!$N$7,AF610=Controles!$N$7),(AH609-(+AH609*AB610)),IF(AND(AF609=Controles!$N$5,AF610=Controles!$N$7),(AH608-(+AH608*AB610)),IF(AF610=Controles!$N$5,AH609,""))),"")</f>
        <v/>
      </c>
      <c r="AI610" s="178" t="str">
        <f t="shared" si="339"/>
        <v/>
      </c>
      <c r="AJ610" s="178" t="str">
        <f t="shared" si="340"/>
        <v/>
      </c>
      <c r="AK610" s="179" t="str">
        <f t="shared" si="341"/>
        <v xml:space="preserve"> </v>
      </c>
      <c r="AL610" s="180" t="str">
        <f>IFERROR(VLOOKUP(AK610,'Matriz Calificación'!$C$54:$F$78,2,FALSE),"")</f>
        <v/>
      </c>
      <c r="AM610" s="181" t="str">
        <f>IFERROR(VLOOKUP(AL610,'Matriz Calificación'!$D$54:$I$78,4,FALSE)," ")</f>
        <v xml:space="preserve"> </v>
      </c>
      <c r="AN610" s="289"/>
      <c r="AO610" s="289"/>
      <c r="AP610" s="292"/>
      <c r="AQ610" s="329"/>
      <c r="AR610" s="66"/>
      <c r="AS610" s="167"/>
      <c r="AT610" s="167"/>
      <c r="AU610" s="167"/>
      <c r="AV610" s="66"/>
      <c r="AW610" s="167"/>
      <c r="AX610" s="169"/>
      <c r="AY610" s="169"/>
      <c r="AZ610" s="259"/>
      <c r="BA610" s="250"/>
      <c r="BB610" s="169"/>
      <c r="BC610" s="250"/>
    </row>
    <row r="611" spans="2:55" s="170" customFormat="1" ht="21" hidden="1" customHeight="1" x14ac:dyDescent="0.25">
      <c r="B611" s="264"/>
      <c r="C611" s="267"/>
      <c r="D611" s="258"/>
      <c r="E611" s="259"/>
      <c r="F611" s="255"/>
      <c r="G611" s="258"/>
      <c r="H611" s="250"/>
      <c r="I611" s="252"/>
      <c r="J611" s="254"/>
      <c r="K611" s="182"/>
      <c r="L611" s="261"/>
      <c r="M611" s="262"/>
      <c r="N611" s="261"/>
      <c r="O611" s="256"/>
      <c r="P611" s="292"/>
      <c r="Q611" s="261"/>
      <c r="R611" s="330"/>
      <c r="S611" s="330"/>
      <c r="T611" s="330"/>
      <c r="U611" s="328"/>
      <c r="V611" s="292"/>
      <c r="W611" s="149"/>
      <c r="X611" s="166"/>
      <c r="Y611" s="175" t="str">
        <f>IF(X611=Controles!$D$5,Controles!$E$5,IF(X611=Controles!$D$6,Controles!$E$6,IF(X611=Controles!$D$7,Controles!$E$7," ")))</f>
        <v xml:space="preserve"> </v>
      </c>
      <c r="Z611" s="166"/>
      <c r="AA611" s="65" t="str">
        <f>IF(Z611=Controles!$D$8,Controles!$E$8,IF(Z611=Controles!$D$9,Controles!$E$9," "))</f>
        <v xml:space="preserve"> </v>
      </c>
      <c r="AB611" s="65" t="str">
        <f t="shared" si="328"/>
        <v/>
      </c>
      <c r="AC611" s="166"/>
      <c r="AD611" s="166"/>
      <c r="AE611" s="166"/>
      <c r="AF611" s="97" t="str">
        <f>+IF(X611=Controles!$D$5,Controles!$N$5,IF(X611=Controles!$D$6,Controles!$N$6,IF(X611=Controles!$D$7,Controles!$N$7," ")))</f>
        <v xml:space="preserve"> </v>
      </c>
      <c r="AG611" s="138" t="str">
        <f>IFERROR(IF(AND(AF610=Controles!$N$5,AF611=Controles!$N$5),(AG610-(+AG610*AB611)),IF(AND(AF610=Controles!$N$7,AF611=Controles!$N$5),(AG609-(+AG609*AB611)),IF(AF611=Controles!$N$7,AG610,""))),"")</f>
        <v/>
      </c>
      <c r="AH611" s="138" t="str">
        <f>IFERROR(IF(AND(AF610=Controles!$N$7,AF611=Controles!$N$7),(AH610-(+AH610*AB611)),IF(AND(AF610=Controles!$N$5,AF611=Controles!$N$7),(AH609-(+AH609*AB611)),IF(AF611=Controles!$N$5,AH610,""))),"")</f>
        <v/>
      </c>
      <c r="AI611" s="178" t="str">
        <f t="shared" si="339"/>
        <v/>
      </c>
      <c r="AJ611" s="178" t="str">
        <f t="shared" si="340"/>
        <v/>
      </c>
      <c r="AK611" s="179" t="str">
        <f t="shared" si="341"/>
        <v xml:space="preserve"> </v>
      </c>
      <c r="AL611" s="180" t="str">
        <f>IFERROR(VLOOKUP(AK611,'Matriz Calificación'!$C$54:$F$78,2,FALSE),"")</f>
        <v/>
      </c>
      <c r="AM611" s="181" t="str">
        <f>IFERROR(VLOOKUP(AL611,'Matriz Calificación'!$D$54:$I$78,4,FALSE)," ")</f>
        <v xml:space="preserve"> </v>
      </c>
      <c r="AN611" s="289"/>
      <c r="AO611" s="289"/>
      <c r="AP611" s="292"/>
      <c r="AQ611" s="329"/>
      <c r="AR611" s="66"/>
      <c r="AS611" s="165"/>
      <c r="AT611" s="168"/>
      <c r="AU611" s="168"/>
      <c r="AV611" s="66"/>
      <c r="AW611" s="167"/>
      <c r="AX611" s="169"/>
      <c r="AY611" s="169"/>
      <c r="AZ611" s="259"/>
      <c r="BA611" s="250"/>
      <c r="BB611" s="169"/>
      <c r="BC611" s="250"/>
    </row>
    <row r="612" spans="2:55" s="170" customFormat="1" ht="21" hidden="1" customHeight="1" x14ac:dyDescent="0.25">
      <c r="B612" s="264"/>
      <c r="C612" s="267"/>
      <c r="D612" s="258"/>
      <c r="E612" s="259"/>
      <c r="F612" s="255"/>
      <c r="G612" s="258"/>
      <c r="H612" s="250"/>
      <c r="I612" s="252"/>
      <c r="J612" s="254"/>
      <c r="K612" s="182"/>
      <c r="L612" s="261"/>
      <c r="M612" s="262"/>
      <c r="N612" s="261"/>
      <c r="O612" s="256"/>
      <c r="P612" s="292"/>
      <c r="Q612" s="261"/>
      <c r="R612" s="330"/>
      <c r="S612" s="330"/>
      <c r="T612" s="330"/>
      <c r="U612" s="328"/>
      <c r="V612" s="292"/>
      <c r="W612" s="149"/>
      <c r="X612" s="166"/>
      <c r="Y612" s="175" t="str">
        <f>IF(X612=Controles!$D$5,Controles!$E$5,IF(X612=Controles!$D$6,Controles!$E$6,IF(X612=Controles!$D$7,Controles!$E$7," ")))</f>
        <v xml:space="preserve"> </v>
      </c>
      <c r="Z612" s="166"/>
      <c r="AA612" s="65" t="str">
        <f>IF(Z612=Controles!$D$8,Controles!$E$8,IF(Z612=Controles!$D$9,Controles!$E$9," "))</f>
        <v xml:space="preserve"> </v>
      </c>
      <c r="AB612" s="65" t="str">
        <f t="shared" si="328"/>
        <v/>
      </c>
      <c r="AC612" s="166"/>
      <c r="AD612" s="166"/>
      <c r="AE612" s="166"/>
      <c r="AF612" s="97" t="str">
        <f>+IF(X612=Controles!$D$5,Controles!$N$5,IF(X612=Controles!$D$6,Controles!$N$6,IF(X612=Controles!$D$7,Controles!$N$7," ")))</f>
        <v xml:space="preserve"> </v>
      </c>
      <c r="AG612" s="138" t="str">
        <f>IFERROR(IF(AND(AF611=Controles!$N$5,AF612=Controles!$N$5),(AG611-(+AG611*AB612)),IF(AND(AF611=Controles!$N$7,AF612=Controles!$N$5),(AG610-(+AG610*AB612)),IF(AF612=Controles!$N$7,AG611,""))),"")</f>
        <v/>
      </c>
      <c r="AH612" s="138" t="str">
        <f>IFERROR(IF(AND(AF611=Controles!$N$7,AF612=Controles!$N$7),(AH611-(+AH611*AB612)),IF(AND(AF611=Controles!$N$5,AF612=Controles!$N$7),(AH610-(+AH610*AB612)),IF(AF612=Controles!$N$5,AH611,""))),"")</f>
        <v/>
      </c>
      <c r="AI612" s="178" t="str">
        <f t="shared" si="339"/>
        <v/>
      </c>
      <c r="AJ612" s="178" t="str">
        <f t="shared" si="340"/>
        <v/>
      </c>
      <c r="AK612" s="179" t="str">
        <f t="shared" si="341"/>
        <v xml:space="preserve"> </v>
      </c>
      <c r="AL612" s="180" t="str">
        <f>IFERROR(VLOOKUP(AK612,'Matriz Calificación'!$C$54:$F$78,2,FALSE),"")</f>
        <v/>
      </c>
      <c r="AM612" s="181" t="str">
        <f>IFERROR(VLOOKUP(AL612,'Matriz Calificación'!$D$54:$I$78,4,FALSE)," ")</f>
        <v xml:space="preserve"> </v>
      </c>
      <c r="AN612" s="289"/>
      <c r="AO612" s="289"/>
      <c r="AP612" s="292"/>
      <c r="AQ612" s="329"/>
      <c r="AR612" s="66"/>
      <c r="AS612" s="165"/>
      <c r="AT612" s="168"/>
      <c r="AU612" s="168"/>
      <c r="AV612" s="66"/>
      <c r="AW612" s="167"/>
      <c r="AX612" s="169"/>
      <c r="AY612" s="169"/>
      <c r="AZ612" s="259"/>
      <c r="BA612" s="250"/>
      <c r="BB612" s="169"/>
      <c r="BC612" s="250"/>
    </row>
    <row r="613" spans="2:55" s="170" customFormat="1" ht="21" hidden="1" customHeight="1" x14ac:dyDescent="0.25">
      <c r="B613" s="265"/>
      <c r="C613" s="268"/>
      <c r="D613" s="258"/>
      <c r="E613" s="259"/>
      <c r="F613" s="255"/>
      <c r="G613" s="258"/>
      <c r="H613" s="250"/>
      <c r="I613" s="253"/>
      <c r="J613" s="254"/>
      <c r="K613" s="182"/>
      <c r="L613" s="261"/>
      <c r="M613" s="262"/>
      <c r="N613" s="261"/>
      <c r="O613" s="257"/>
      <c r="P613" s="292"/>
      <c r="Q613" s="261"/>
      <c r="R613" s="330"/>
      <c r="S613" s="330"/>
      <c r="T613" s="330"/>
      <c r="U613" s="328"/>
      <c r="V613" s="292"/>
      <c r="W613" s="149"/>
      <c r="X613" s="166"/>
      <c r="Y613" s="175" t="str">
        <f>IF(X613=Controles!$D$5,Controles!$E$5,IF(X613=Controles!$D$6,Controles!$E$6,IF(X613=Controles!$D$7,Controles!$E$7," ")))</f>
        <v xml:space="preserve"> </v>
      </c>
      <c r="Z613" s="166"/>
      <c r="AA613" s="65" t="str">
        <f>IF(Z613=Controles!$D$8,Controles!$E$8,IF(Z613=Controles!$D$9,Controles!$E$9," "))</f>
        <v xml:space="preserve"> </v>
      </c>
      <c r="AB613" s="65" t="str">
        <f t="shared" si="328"/>
        <v/>
      </c>
      <c r="AC613" s="166"/>
      <c r="AD613" s="166"/>
      <c r="AE613" s="166"/>
      <c r="AF613" s="97" t="str">
        <f>+IF(X613=Controles!$D$5,Controles!$N$5,IF(X613=Controles!$D$6,Controles!$N$6,IF(X613=Controles!$D$7,Controles!$N$7," ")))</f>
        <v xml:space="preserve"> </v>
      </c>
      <c r="AG613" s="138" t="str">
        <f>IFERROR(IF(AND(AF612=Controles!$N$5,AF613=Controles!$N$5),(AG612-(+AG612*AB613)),IF(AND(AF612=Controles!$N$7,AF613=Controles!$N$5),(AG611-(+AG611*AB613)),IF(AF613=Controles!$N$7,AG612,""))),"")</f>
        <v/>
      </c>
      <c r="AH613" s="138" t="str">
        <f>IFERROR(IF(AND(AF612=Controles!$N$7,AF613=Controles!$N$7),(AH612-(+AH612*AB613)),IF(AND(AF612=Controles!$N$5,AF613=Controles!$N$7),(AH611-(+AH611*AB613)),IF(AF613=Controles!$N$5,AH612,""))),"")</f>
        <v/>
      </c>
      <c r="AI613" s="178" t="str">
        <f t="shared" si="339"/>
        <v/>
      </c>
      <c r="AJ613" s="178" t="str">
        <f t="shared" si="340"/>
        <v/>
      </c>
      <c r="AK613" s="179" t="str">
        <f t="shared" si="341"/>
        <v xml:space="preserve"> </v>
      </c>
      <c r="AL613" s="180" t="str">
        <f>IFERROR(VLOOKUP(AK613,'Matriz Calificación'!$C$54:$F$78,2,FALSE),"")</f>
        <v/>
      </c>
      <c r="AM613" s="181" t="str">
        <f>IFERROR(VLOOKUP(AL613,'Matriz Calificación'!$D$54:$I$78,4,FALSE)," ")</f>
        <v xml:space="preserve"> </v>
      </c>
      <c r="AN613" s="290"/>
      <c r="AO613" s="290"/>
      <c r="AP613" s="292"/>
      <c r="AQ613" s="329"/>
      <c r="AR613" s="66"/>
      <c r="AS613" s="165"/>
      <c r="AT613" s="67"/>
      <c r="AU613" s="67"/>
      <c r="AV613" s="66"/>
      <c r="AW613" s="167"/>
      <c r="AX613" s="169"/>
      <c r="AY613" s="169"/>
      <c r="AZ613" s="259"/>
      <c r="BA613" s="250"/>
      <c r="BB613" s="169"/>
      <c r="BC613" s="250"/>
    </row>
    <row r="614" spans="2:55" s="170" customFormat="1" ht="21" hidden="1" customHeight="1" x14ac:dyDescent="0.25">
      <c r="B614" s="263"/>
      <c r="C614" s="266" t="str">
        <f>+IFERROR(VLOOKUP(B614,INF!$A$2:$B$90,2,FALSE)," ")</f>
        <v xml:space="preserve"> </v>
      </c>
      <c r="D614" s="258"/>
      <c r="E614" s="259"/>
      <c r="F614" s="260"/>
      <c r="G614" s="258"/>
      <c r="H614" s="250"/>
      <c r="I614" s="251"/>
      <c r="J614" s="254" t="str">
        <f t="shared" ref="J614" si="342">IF(G614&lt;&gt;"",CONCATENATE("Posibilidad de ",G614," por"," ",H614," debido a"," ",I614),"")</f>
        <v/>
      </c>
      <c r="K614" s="182"/>
      <c r="L614" s="261"/>
      <c r="M614" s="262"/>
      <c r="N614" s="261"/>
      <c r="O614" s="256"/>
      <c r="P614" s="292" t="str">
        <f>IF(O614="","",IF(O614&lt;=2,Probabilidad!$B$8,IF(O614&lt;=11.999,Probabilidad!$B$7,IF(O614&lt;=48,Probabilidad!$B$6,IF(O614&lt;=239.999,Probabilidad!$B$5,IF(O614&gt;=240,Probabilidad!$B$4,""))))))</f>
        <v/>
      </c>
      <c r="Q614" s="261"/>
      <c r="R614" s="330" t="str">
        <f>IFERROR(VLOOKUP(P614,Probabilidad!$B$4:$C$8,2,FALSE),"")</f>
        <v/>
      </c>
      <c r="S614" s="330" t="str">
        <f>IFERROR(VLOOKUP(Q614,Impacto!$B$4:$C$16,2,FALSE),"")</f>
        <v/>
      </c>
      <c r="T614" s="330" t="str">
        <f t="shared" ref="T614" si="343">IFERROR(VALUE((R614&amp;""&amp;S614))," ")</f>
        <v xml:space="preserve"> </v>
      </c>
      <c r="U614" s="328" t="str">
        <f>IFERROR(VLOOKUP(T614,'Matriz Calificación'!$C$54:$D$78,2,FALSE)," ")</f>
        <v xml:space="preserve"> </v>
      </c>
      <c r="V614" s="292" t="str">
        <f>IFERROR(VLOOKUP(T614,'Matriz Calificación'!$C$54:$F$78,3,FALSE)," ")</f>
        <v xml:space="preserve"> </v>
      </c>
      <c r="W614" s="149"/>
      <c r="X614" s="166"/>
      <c r="Y614" s="175" t="str">
        <f>IF(X614=Controles!$D$5,Controles!$E$5,IF(X614=Controles!$D$6,Controles!$E$6,IF(X614=Controles!$D$7,Controles!$E$7," ")))</f>
        <v xml:space="preserve"> </v>
      </c>
      <c r="Z614" s="166"/>
      <c r="AA614" s="65" t="str">
        <f>IF(Z614=Controles!$D$8,Controles!$E$8,IF(Z614=Controles!$D$9,Controles!$E$9," "))</f>
        <v xml:space="preserve"> </v>
      </c>
      <c r="AB614" s="65" t="str">
        <f t="shared" si="328"/>
        <v/>
      </c>
      <c r="AC614" s="166"/>
      <c r="AD614" s="166"/>
      <c r="AE614" s="166"/>
      <c r="AF614" s="97" t="str">
        <f>+IF(X614=Controles!$D$5,Controles!$N$5,IF(X614=Controles!$D$6,Controles!$N$6,IF(X614=Controles!$D$7,Controles!$N$7," ")))</f>
        <v xml:space="preserve"> </v>
      </c>
      <c r="AG614" s="138" t="str">
        <f>IFERROR(IF(AF614=Controles!$N$5,(($R$614-($R$614*AB614))),IF(AF614=Controles!$N$7,$R$614,""))," ")</f>
        <v/>
      </c>
      <c r="AH614" s="138" t="str">
        <f>IFERROR(IF(AF614=Controles!$N$7,(($S$614-($S$614*AB614))),IF(AF614=Controles!$N$5,$S$614,""))," ")</f>
        <v/>
      </c>
      <c r="AI614" s="178" t="str">
        <f>IFERROR(IF(AG614="","",IF(AG614&lt;=20,"20",IF(AG614&lt;=40,"40",IF(AG614&lt;=60,"60",IF(AG614&lt;=80,"80","100"))))),"")</f>
        <v/>
      </c>
      <c r="AJ614" s="178" t="str">
        <f>IFERROR(IF(AH614="","",IF(AH614&lt;=20,"20",IF(AH614&lt;=40,"40",IF(AH614&lt;=60,"60",IF(AH614&lt;=80,"80","100"))))),"")</f>
        <v/>
      </c>
      <c r="AK614" s="179" t="str">
        <f>IFERROR(VALUE((AI614&amp;""&amp;AJ614))," ")</f>
        <v xml:space="preserve"> </v>
      </c>
      <c r="AL614" s="180" t="str">
        <f>IFERROR(VLOOKUP(AK614,'Matriz Calificación'!$C$54:$F$78,2,FALSE),"")</f>
        <v/>
      </c>
      <c r="AM614" s="181" t="str">
        <f>IFERROR(VLOOKUP(AL614,'Matriz Calificación'!$D$54:$I$78,4,FALSE)," ")</f>
        <v xml:space="preserve"> </v>
      </c>
      <c r="AN614" s="288" t="e" cm="1" vm="1">
        <f t="array" aca="1" ref="AN614" ca="1">INDEX(AK614:AK622,COUNT(AK614:AK622))</f>
        <v>#VALUE!</v>
      </c>
      <c r="AO614" s="288" t="str">
        <f ca="1">IFERROR(VLOOKUP(AN614,'Matriz Calificación'!$C$54:$F$78,2,FALSE),"")</f>
        <v/>
      </c>
      <c r="AP614" s="292" t="str">
        <f ca="1">IFERROR(VLOOKUP(AO614,'Matriz Calificación'!$D$54:$I$78,4,FALSE)," ")</f>
        <v xml:space="preserve"> </v>
      </c>
      <c r="AQ614" s="329" t="str">
        <f ca="1">IFERROR(VLOOKUP(AO614,'Matriz Calificación'!$D$54:$I$78,5,FALSE)," ")</f>
        <v xml:space="preserve"> </v>
      </c>
      <c r="AR614" s="66"/>
      <c r="AS614" s="167"/>
      <c r="AT614" s="167"/>
      <c r="AU614" s="167"/>
      <c r="AV614" s="66"/>
      <c r="AW614" s="167"/>
      <c r="AX614" s="169"/>
      <c r="AY614" s="169"/>
      <c r="AZ614" s="259"/>
      <c r="BA614" s="250"/>
      <c r="BB614" s="169"/>
      <c r="BC614" s="250"/>
    </row>
    <row r="615" spans="2:55" s="170" customFormat="1" ht="21" hidden="1" customHeight="1" x14ac:dyDescent="0.25">
      <c r="B615" s="264"/>
      <c r="C615" s="267"/>
      <c r="D615" s="258"/>
      <c r="E615" s="259"/>
      <c r="F615" s="255"/>
      <c r="G615" s="258"/>
      <c r="H615" s="250"/>
      <c r="I615" s="252"/>
      <c r="J615" s="254"/>
      <c r="K615" s="182"/>
      <c r="L615" s="261"/>
      <c r="M615" s="262"/>
      <c r="N615" s="261"/>
      <c r="O615" s="256"/>
      <c r="P615" s="292"/>
      <c r="Q615" s="261"/>
      <c r="R615" s="330"/>
      <c r="S615" s="330"/>
      <c r="T615" s="330"/>
      <c r="U615" s="328"/>
      <c r="V615" s="292"/>
      <c r="W615" s="149"/>
      <c r="X615" s="166"/>
      <c r="Y615" s="175" t="str">
        <f>IF(X615=Controles!$D$5,Controles!$E$5,IF(X615=Controles!$D$6,Controles!$E$6,IF(X615=Controles!$D$7,Controles!$E$7," ")))</f>
        <v xml:space="preserve"> </v>
      </c>
      <c r="Z615" s="166"/>
      <c r="AA615" s="65" t="str">
        <f>IF(Z615=Controles!$D$8,Controles!$E$8,IF(Z615=Controles!$D$9,Controles!$E$9," "))</f>
        <v xml:space="preserve"> </v>
      </c>
      <c r="AB615" s="65" t="str">
        <f t="shared" si="328"/>
        <v/>
      </c>
      <c r="AC615" s="166"/>
      <c r="AD615" s="166"/>
      <c r="AE615" s="166"/>
      <c r="AF615" s="97" t="str">
        <f>+IF(X615=Controles!$D$5,Controles!$N$5,IF(X615=Controles!$D$6,Controles!$N$6,IF(X615=Controles!$D$7,Controles!$N$7," ")))</f>
        <v xml:space="preserve"> </v>
      </c>
      <c r="AG615" s="138" t="str">
        <f>IFERROR(IF(AND(AF614=Controles!$N$5,AF615=Controles!$N$5),(AG614-(+AG614*AB615)),IF(AF615=Controles!$N$5,(R614-(+R614*AB615)),IF(AF615=Controles!$N$7,AG614,""))),"")</f>
        <v/>
      </c>
      <c r="AH615" s="138" t="str">
        <f>IFERROR(IF(AND(AF614=Controles!$N$7,AF615=Controles!$N$7),(AH614-(+AH614*AB615)),IF(AF615=Controles!$N$7,($S$614-(+$S$614*AB615)),IF(AF615=Controles!$N$5,AH614,""))),"")</f>
        <v/>
      </c>
      <c r="AI615" s="178" t="str">
        <f t="shared" ref="AI615:AI622" si="344">IFERROR(IF(AG615="","",IF(AG615&lt;=20,"20",IF(AG615&lt;=40,"40",IF(AG615&lt;=60,"60",IF(AG615&lt;=80,"80","100"))))),"")</f>
        <v/>
      </c>
      <c r="AJ615" s="178" t="str">
        <f t="shared" ref="AJ615:AJ622" si="345">IFERROR(IF(AH615="","",IF(AH615&lt;=20,"20",IF(AH615&lt;=40,"40",IF(AH615&lt;=60,"60",IF(AH615&lt;=80,"80","100"))))),"")</f>
        <v/>
      </c>
      <c r="AK615" s="179" t="str">
        <f t="shared" ref="AK615:AK622" si="346">IFERROR(VALUE((AI615&amp;""&amp;AJ615))," ")</f>
        <v xml:space="preserve"> </v>
      </c>
      <c r="AL615" s="180" t="str">
        <f>IFERROR(VLOOKUP(AK615,'Matriz Calificación'!$C$54:$F$78,2,FALSE),"")</f>
        <v/>
      </c>
      <c r="AM615" s="181" t="str">
        <f>IFERROR(VLOOKUP(AL615,'Matriz Calificación'!$D$54:$I$78,4,FALSE)," ")</f>
        <v xml:space="preserve"> </v>
      </c>
      <c r="AN615" s="289"/>
      <c r="AO615" s="289"/>
      <c r="AP615" s="292"/>
      <c r="AQ615" s="329"/>
      <c r="AR615" s="66"/>
      <c r="AS615" s="167"/>
      <c r="AT615" s="167"/>
      <c r="AU615" s="167"/>
      <c r="AV615" s="66"/>
      <c r="AW615" s="167"/>
      <c r="AX615" s="169"/>
      <c r="AY615" s="169"/>
      <c r="AZ615" s="259"/>
      <c r="BA615" s="250"/>
      <c r="BB615" s="169"/>
      <c r="BC615" s="250"/>
    </row>
    <row r="616" spans="2:55" s="170" customFormat="1" ht="21" hidden="1" customHeight="1" x14ac:dyDescent="0.25">
      <c r="B616" s="264"/>
      <c r="C616" s="267"/>
      <c r="D616" s="258"/>
      <c r="E616" s="259"/>
      <c r="F616" s="255"/>
      <c r="G616" s="258"/>
      <c r="H616" s="250"/>
      <c r="I616" s="252"/>
      <c r="J616" s="254"/>
      <c r="K616" s="182"/>
      <c r="L616" s="261"/>
      <c r="M616" s="262"/>
      <c r="N616" s="261"/>
      <c r="O616" s="256"/>
      <c r="P616" s="292"/>
      <c r="Q616" s="261"/>
      <c r="R616" s="330"/>
      <c r="S616" s="330"/>
      <c r="T616" s="330"/>
      <c r="U616" s="328"/>
      <c r="V616" s="292"/>
      <c r="W616" s="149"/>
      <c r="X616" s="166"/>
      <c r="Y616" s="175" t="str">
        <f>IF(X616=Controles!$D$5,Controles!$E$5,IF(X616=Controles!$D$6,Controles!$E$6,IF(X616=Controles!$D$7,Controles!$E$7," ")))</f>
        <v xml:space="preserve"> </v>
      </c>
      <c r="Z616" s="166"/>
      <c r="AA616" s="65" t="str">
        <f>IF(Z616=Controles!$D$8,Controles!$E$8,IF(Z616=Controles!$D$9,Controles!$E$9," "))</f>
        <v xml:space="preserve"> </v>
      </c>
      <c r="AB616" s="65" t="str">
        <f t="shared" si="328"/>
        <v/>
      </c>
      <c r="AC616" s="166"/>
      <c r="AD616" s="166"/>
      <c r="AE616" s="166"/>
      <c r="AF616" s="97" t="str">
        <f>+IF(X616=Controles!$D$5,Controles!$N$5,IF(X616=Controles!$D$6,Controles!$N$6,IF(X616=Controles!$D$7,Controles!$N$7," ")))</f>
        <v xml:space="preserve"> </v>
      </c>
      <c r="AG616" s="138" t="str">
        <f>IFERROR(IF(AND(AF615=Controles!$N$5,AF616=Controles!$N$5),(AG615-(+AG615*AB616)),IF(AND(AF615=Controles!$N$7,AF616=Controles!$N$5),(AG614-(+AG614*AB616)),IF(AF616=Controles!$N$7,AG615,""))),"")</f>
        <v/>
      </c>
      <c r="AH616" s="138" t="str">
        <f>IFERROR(IF(AND(AF615=Controles!$N$7,AF616=Controles!$N$7),(AH615-(+AH615*AB616)),IF(AND(AF615=Controles!$N$5,AF616=Controles!$N$7),(AH614-(+AH614*AB616)),IF(AF616=Controles!$N$5,AH615,""))),"")</f>
        <v/>
      </c>
      <c r="AI616" s="178" t="str">
        <f t="shared" si="344"/>
        <v/>
      </c>
      <c r="AJ616" s="178" t="str">
        <f t="shared" si="345"/>
        <v/>
      </c>
      <c r="AK616" s="179" t="str">
        <f t="shared" si="346"/>
        <v xml:space="preserve"> </v>
      </c>
      <c r="AL616" s="180" t="str">
        <f>IFERROR(VLOOKUP(AK616,'Matriz Calificación'!$C$54:$F$78,2,FALSE),"")</f>
        <v/>
      </c>
      <c r="AM616" s="181" t="str">
        <f>IFERROR(VLOOKUP(AL616,'Matriz Calificación'!$D$54:$I$78,4,FALSE)," ")</f>
        <v xml:space="preserve"> </v>
      </c>
      <c r="AN616" s="289"/>
      <c r="AO616" s="289"/>
      <c r="AP616" s="292"/>
      <c r="AQ616" s="329"/>
      <c r="AR616" s="66"/>
      <c r="AS616" s="167"/>
      <c r="AT616" s="167"/>
      <c r="AU616" s="167"/>
      <c r="AV616" s="66"/>
      <c r="AW616" s="167"/>
      <c r="AX616" s="169"/>
      <c r="AY616" s="169"/>
      <c r="AZ616" s="259"/>
      <c r="BA616" s="250"/>
      <c r="BB616" s="169"/>
      <c r="BC616" s="250"/>
    </row>
    <row r="617" spans="2:55" s="170" customFormat="1" ht="21" hidden="1" customHeight="1" x14ac:dyDescent="0.25">
      <c r="B617" s="264"/>
      <c r="C617" s="267"/>
      <c r="D617" s="258"/>
      <c r="E617" s="259"/>
      <c r="F617" s="255"/>
      <c r="G617" s="258"/>
      <c r="H617" s="250"/>
      <c r="I617" s="252"/>
      <c r="J617" s="254"/>
      <c r="K617" s="182"/>
      <c r="L617" s="261"/>
      <c r="M617" s="262"/>
      <c r="N617" s="261"/>
      <c r="O617" s="256"/>
      <c r="P617" s="292"/>
      <c r="Q617" s="261"/>
      <c r="R617" s="330"/>
      <c r="S617" s="330"/>
      <c r="T617" s="330"/>
      <c r="U617" s="328"/>
      <c r="V617" s="292"/>
      <c r="W617" s="149"/>
      <c r="X617" s="166"/>
      <c r="Y617" s="175" t="str">
        <f>IF(X617=Controles!$D$5,Controles!$E$5,IF(X617=Controles!$D$6,Controles!$E$6,IF(X617=Controles!$D$7,Controles!$E$7," ")))</f>
        <v xml:space="preserve"> </v>
      </c>
      <c r="Z617" s="166"/>
      <c r="AA617" s="65" t="str">
        <f>IF(Z617=Controles!$D$8,Controles!$E$8,IF(Z617=Controles!$D$9,Controles!$E$9," "))</f>
        <v xml:space="preserve"> </v>
      </c>
      <c r="AB617" s="65" t="str">
        <f t="shared" si="328"/>
        <v/>
      </c>
      <c r="AC617" s="166"/>
      <c r="AD617" s="166"/>
      <c r="AE617" s="166"/>
      <c r="AF617" s="97" t="str">
        <f>+IF(X617=Controles!$D$5,Controles!$N$5,IF(X617=Controles!$D$6,Controles!$N$6,IF(X617=Controles!$D$7,Controles!$N$7," ")))</f>
        <v xml:space="preserve"> </v>
      </c>
      <c r="AG617" s="138" t="str">
        <f>IFERROR(IF(AND(AF616=Controles!$N$5,AF617=Controles!$N$5),(AG616-(+AG616*AB617)),IF(AND(AF616=Controles!$N$7,AF617=Controles!$N$5),(AG615-(+AG615*AB617)),IF(AF617=Controles!$N$7,AG616,""))),"")</f>
        <v/>
      </c>
      <c r="AH617" s="138" t="str">
        <f>IFERROR(IF(AND(AF616=Controles!$N$7,AF617=Controles!$N$7),(AH616-(+AH616*AB617)),IF(AND(AF616=Controles!$N$5,AF617=Controles!$N$7),(AH615-(+AH615*AB617)),IF(AF617=Controles!$N$5,AH616,""))),"")</f>
        <v/>
      </c>
      <c r="AI617" s="178" t="str">
        <f t="shared" si="344"/>
        <v/>
      </c>
      <c r="AJ617" s="178" t="str">
        <f t="shared" si="345"/>
        <v/>
      </c>
      <c r="AK617" s="179" t="str">
        <f t="shared" si="346"/>
        <v xml:space="preserve"> </v>
      </c>
      <c r="AL617" s="180" t="str">
        <f>IFERROR(VLOOKUP(AK617,'Matriz Calificación'!$C$54:$F$78,2,FALSE),"")</f>
        <v/>
      </c>
      <c r="AM617" s="181" t="str">
        <f>IFERROR(VLOOKUP(AL617,'Matriz Calificación'!$D$54:$I$78,4,FALSE)," ")</f>
        <v xml:space="preserve"> </v>
      </c>
      <c r="AN617" s="289"/>
      <c r="AO617" s="289"/>
      <c r="AP617" s="292"/>
      <c r="AQ617" s="329"/>
      <c r="AR617" s="66"/>
      <c r="AS617" s="167"/>
      <c r="AT617" s="167"/>
      <c r="AU617" s="167"/>
      <c r="AV617" s="66"/>
      <c r="AW617" s="167"/>
      <c r="AX617" s="169"/>
      <c r="AY617" s="169"/>
      <c r="AZ617" s="259"/>
      <c r="BA617" s="250"/>
      <c r="BB617" s="169"/>
      <c r="BC617" s="250"/>
    </row>
    <row r="618" spans="2:55" s="170" customFormat="1" ht="21" hidden="1" customHeight="1" x14ac:dyDescent="0.25">
      <c r="B618" s="264"/>
      <c r="C618" s="267"/>
      <c r="D618" s="258"/>
      <c r="E618" s="259"/>
      <c r="F618" s="255"/>
      <c r="G618" s="258"/>
      <c r="H618" s="250"/>
      <c r="I618" s="252"/>
      <c r="J618" s="254"/>
      <c r="K618" s="182"/>
      <c r="L618" s="261"/>
      <c r="M618" s="262"/>
      <c r="N618" s="261"/>
      <c r="O618" s="256"/>
      <c r="P618" s="292"/>
      <c r="Q618" s="261"/>
      <c r="R618" s="330"/>
      <c r="S618" s="330"/>
      <c r="T618" s="330"/>
      <c r="U618" s="328"/>
      <c r="V618" s="292"/>
      <c r="W618" s="149"/>
      <c r="X618" s="166"/>
      <c r="Y618" s="175" t="str">
        <f>IF(X618=Controles!$D$5,Controles!$E$5,IF(X618=Controles!$D$6,Controles!$E$6,IF(X618=Controles!$D$7,Controles!$E$7," ")))</f>
        <v xml:space="preserve"> </v>
      </c>
      <c r="Z618" s="166"/>
      <c r="AA618" s="65" t="str">
        <f>IF(Z618=Controles!$D$8,Controles!$E$8,IF(Z618=Controles!$D$9,Controles!$E$9," "))</f>
        <v xml:space="preserve"> </v>
      </c>
      <c r="AB618" s="65" t="str">
        <f t="shared" si="328"/>
        <v/>
      </c>
      <c r="AC618" s="166"/>
      <c r="AD618" s="166"/>
      <c r="AE618" s="166"/>
      <c r="AF618" s="97" t="str">
        <f>+IF(X618=Controles!$D$5,Controles!$N$5,IF(X618=Controles!$D$6,Controles!$N$6,IF(X618=Controles!$D$7,Controles!$N$7," ")))</f>
        <v xml:space="preserve"> </v>
      </c>
      <c r="AG618" s="138" t="str">
        <f>IFERROR(IF(AND(AF617=Controles!$N$5,AF618=Controles!$N$5),(AG617-(+AG617*AB618)),IF(AND(AF617=Controles!$N$7,AF618=Controles!$N$5),(AG616-(+AG616*AB618)),IF(AF618=Controles!$N$7,AG617,""))),"")</f>
        <v/>
      </c>
      <c r="AH618" s="138" t="str">
        <f>IFERROR(IF(AND(AF617=Controles!$N$7,AF618=Controles!$N$7),(AH617-(+AH617*AB618)),IF(AND(AF617=Controles!$N$5,AF618=Controles!$N$7),(AH616-(+AH616*AB618)),IF(AF618=Controles!$N$5,AH617,""))),"")</f>
        <v/>
      </c>
      <c r="AI618" s="178" t="str">
        <f t="shared" si="344"/>
        <v/>
      </c>
      <c r="AJ618" s="178" t="str">
        <f t="shared" si="345"/>
        <v/>
      </c>
      <c r="AK618" s="179" t="str">
        <f t="shared" si="346"/>
        <v xml:space="preserve"> </v>
      </c>
      <c r="AL618" s="180" t="str">
        <f>IFERROR(VLOOKUP(AK618,'Matriz Calificación'!$C$54:$F$78,2,FALSE),"")</f>
        <v/>
      </c>
      <c r="AM618" s="181" t="str">
        <f>IFERROR(VLOOKUP(AL618,'Matriz Calificación'!$D$54:$I$78,4,FALSE)," ")</f>
        <v xml:space="preserve"> </v>
      </c>
      <c r="AN618" s="289"/>
      <c r="AO618" s="289"/>
      <c r="AP618" s="292"/>
      <c r="AQ618" s="329"/>
      <c r="AR618" s="66"/>
      <c r="AS618" s="167"/>
      <c r="AT618" s="167"/>
      <c r="AU618" s="167"/>
      <c r="AV618" s="66"/>
      <c r="AW618" s="167"/>
      <c r="AX618" s="169"/>
      <c r="AY618" s="169"/>
      <c r="AZ618" s="259"/>
      <c r="BA618" s="250"/>
      <c r="BB618" s="169"/>
      <c r="BC618" s="250"/>
    </row>
    <row r="619" spans="2:55" s="170" customFormat="1" ht="21" hidden="1" customHeight="1" x14ac:dyDescent="0.25">
      <c r="B619" s="264"/>
      <c r="C619" s="267"/>
      <c r="D619" s="258"/>
      <c r="E619" s="259"/>
      <c r="F619" s="255"/>
      <c r="G619" s="258"/>
      <c r="H619" s="250"/>
      <c r="I619" s="252"/>
      <c r="J619" s="254"/>
      <c r="K619" s="182"/>
      <c r="L619" s="261"/>
      <c r="M619" s="262"/>
      <c r="N619" s="261"/>
      <c r="O619" s="256"/>
      <c r="P619" s="292"/>
      <c r="Q619" s="261"/>
      <c r="R619" s="330"/>
      <c r="S619" s="330"/>
      <c r="T619" s="330"/>
      <c r="U619" s="328"/>
      <c r="V619" s="292"/>
      <c r="W619" s="149"/>
      <c r="X619" s="166"/>
      <c r="Y619" s="175" t="str">
        <f>IF(X619=Controles!$D$5,Controles!$E$5,IF(X619=Controles!$D$6,Controles!$E$6,IF(X619=Controles!$D$7,Controles!$E$7," ")))</f>
        <v xml:space="preserve"> </v>
      </c>
      <c r="Z619" s="166"/>
      <c r="AA619" s="65" t="str">
        <f>IF(Z619=Controles!$D$8,Controles!$E$8,IF(Z619=Controles!$D$9,Controles!$E$9," "))</f>
        <v xml:space="preserve"> </v>
      </c>
      <c r="AB619" s="65" t="str">
        <f t="shared" si="328"/>
        <v/>
      </c>
      <c r="AC619" s="166"/>
      <c r="AD619" s="166"/>
      <c r="AE619" s="166"/>
      <c r="AF619" s="97" t="str">
        <f>+IF(X619=Controles!$D$5,Controles!$N$5,IF(X619=Controles!$D$6,Controles!$N$6,IF(X619=Controles!$D$7,Controles!$N$7," ")))</f>
        <v xml:space="preserve"> </v>
      </c>
      <c r="AG619" s="138" t="str">
        <f>IFERROR(IF(AND(AF618=Controles!$N$5,AF619=Controles!$N$5),(AG618-(+AG618*AB619)),IF(AND(AF618=Controles!$N$7,AF619=Controles!$N$5),(AG617-(+AG617*AB619)),IF(AF619=Controles!$N$7,AG618,""))),"")</f>
        <v/>
      </c>
      <c r="AH619" s="138" t="str">
        <f>IFERROR(IF(AND(AF618=Controles!$N$7,AF619=Controles!$N$7),(AH618-(+AH618*AB619)),IF(AND(AF618=Controles!$N$5,AF619=Controles!$N$7),(AH617-(+AH617*AB619)),IF(AF619=Controles!$N$5,AH618,""))),"")</f>
        <v/>
      </c>
      <c r="AI619" s="178" t="str">
        <f t="shared" si="344"/>
        <v/>
      </c>
      <c r="AJ619" s="178" t="str">
        <f t="shared" si="345"/>
        <v/>
      </c>
      <c r="AK619" s="179" t="str">
        <f t="shared" si="346"/>
        <v xml:space="preserve"> </v>
      </c>
      <c r="AL619" s="180" t="str">
        <f>IFERROR(VLOOKUP(AK619,'Matriz Calificación'!$C$54:$F$78,2,FALSE),"")</f>
        <v/>
      </c>
      <c r="AM619" s="181" t="str">
        <f>IFERROR(VLOOKUP(AL619,'Matriz Calificación'!$D$54:$I$78,4,FALSE)," ")</f>
        <v xml:space="preserve"> </v>
      </c>
      <c r="AN619" s="289"/>
      <c r="AO619" s="289"/>
      <c r="AP619" s="292"/>
      <c r="AQ619" s="329"/>
      <c r="AR619" s="66"/>
      <c r="AS619" s="167"/>
      <c r="AT619" s="167"/>
      <c r="AU619" s="167"/>
      <c r="AV619" s="66"/>
      <c r="AW619" s="167"/>
      <c r="AX619" s="169"/>
      <c r="AY619" s="169"/>
      <c r="AZ619" s="259"/>
      <c r="BA619" s="250"/>
      <c r="BB619" s="169"/>
      <c r="BC619" s="250"/>
    </row>
    <row r="620" spans="2:55" s="170" customFormat="1" ht="21" hidden="1" customHeight="1" x14ac:dyDescent="0.25">
      <c r="B620" s="264"/>
      <c r="C620" s="267"/>
      <c r="D620" s="258"/>
      <c r="E620" s="259"/>
      <c r="F620" s="255"/>
      <c r="G620" s="258"/>
      <c r="H620" s="250"/>
      <c r="I620" s="252"/>
      <c r="J620" s="254"/>
      <c r="K620" s="182"/>
      <c r="L620" s="261"/>
      <c r="M620" s="262"/>
      <c r="N620" s="261"/>
      <c r="O620" s="256"/>
      <c r="P620" s="292"/>
      <c r="Q620" s="261"/>
      <c r="R620" s="330"/>
      <c r="S620" s="330"/>
      <c r="T620" s="330"/>
      <c r="U620" s="328"/>
      <c r="V620" s="292"/>
      <c r="W620" s="149"/>
      <c r="X620" s="166"/>
      <c r="Y620" s="175" t="str">
        <f>IF(X620=Controles!$D$5,Controles!$E$5,IF(X620=Controles!$D$6,Controles!$E$6,IF(X620=Controles!$D$7,Controles!$E$7," ")))</f>
        <v xml:space="preserve"> </v>
      </c>
      <c r="Z620" s="166"/>
      <c r="AA620" s="65" t="str">
        <f>IF(Z620=Controles!$D$8,Controles!$E$8,IF(Z620=Controles!$D$9,Controles!$E$9," "))</f>
        <v xml:space="preserve"> </v>
      </c>
      <c r="AB620" s="65" t="str">
        <f t="shared" si="328"/>
        <v/>
      </c>
      <c r="AC620" s="166"/>
      <c r="AD620" s="166"/>
      <c r="AE620" s="166"/>
      <c r="AF620" s="97" t="str">
        <f>+IF(X620=Controles!$D$5,Controles!$N$5,IF(X620=Controles!$D$6,Controles!$N$6,IF(X620=Controles!$D$7,Controles!$N$7," ")))</f>
        <v xml:space="preserve"> </v>
      </c>
      <c r="AG620" s="138" t="str">
        <f>IFERROR(IF(AND(AF619=Controles!$N$5,AF620=Controles!$N$5),(AG619-(+AG619*AB620)),IF(AND(AF619=Controles!$N$7,AF620=Controles!$N$5),(AG618-(+AG618*AB620)),IF(AF620=Controles!$N$7,AG619,""))),"")</f>
        <v/>
      </c>
      <c r="AH620" s="138" t="str">
        <f>IFERROR(IF(AND(AF619=Controles!$N$7,AF620=Controles!$N$7),(AH619-(+AH619*AB620)),IF(AND(AF619=Controles!$N$5,AF620=Controles!$N$7),(AH618-(+AH618*AB620)),IF(AF620=Controles!$N$5,AH619,""))),"")</f>
        <v/>
      </c>
      <c r="AI620" s="178" t="str">
        <f t="shared" si="344"/>
        <v/>
      </c>
      <c r="AJ620" s="178" t="str">
        <f t="shared" si="345"/>
        <v/>
      </c>
      <c r="AK620" s="179" t="str">
        <f t="shared" si="346"/>
        <v xml:space="preserve"> </v>
      </c>
      <c r="AL620" s="180" t="str">
        <f>IFERROR(VLOOKUP(AK620,'Matriz Calificación'!$C$54:$F$78,2,FALSE),"")</f>
        <v/>
      </c>
      <c r="AM620" s="181" t="str">
        <f>IFERROR(VLOOKUP(AL620,'Matriz Calificación'!$D$54:$I$78,4,FALSE)," ")</f>
        <v xml:space="preserve"> </v>
      </c>
      <c r="AN620" s="289"/>
      <c r="AO620" s="289"/>
      <c r="AP620" s="292"/>
      <c r="AQ620" s="329"/>
      <c r="AR620" s="66"/>
      <c r="AS620" s="165"/>
      <c r="AT620" s="168"/>
      <c r="AU620" s="168"/>
      <c r="AV620" s="66"/>
      <c r="AW620" s="167"/>
      <c r="AX620" s="169"/>
      <c r="AY620" s="169"/>
      <c r="AZ620" s="259"/>
      <c r="BA620" s="250"/>
      <c r="BB620" s="169"/>
      <c r="BC620" s="250"/>
    </row>
    <row r="621" spans="2:55" s="170" customFormat="1" ht="21" hidden="1" customHeight="1" x14ac:dyDescent="0.25">
      <c r="B621" s="264"/>
      <c r="C621" s="267"/>
      <c r="D621" s="258"/>
      <c r="E621" s="259"/>
      <c r="F621" s="255"/>
      <c r="G621" s="258"/>
      <c r="H621" s="250"/>
      <c r="I621" s="252"/>
      <c r="J621" s="254"/>
      <c r="K621" s="182"/>
      <c r="L621" s="261"/>
      <c r="M621" s="262"/>
      <c r="N621" s="261"/>
      <c r="O621" s="256"/>
      <c r="P621" s="292"/>
      <c r="Q621" s="261"/>
      <c r="R621" s="330"/>
      <c r="S621" s="330"/>
      <c r="T621" s="330"/>
      <c r="U621" s="328"/>
      <c r="V621" s="292"/>
      <c r="W621" s="149"/>
      <c r="X621" s="166"/>
      <c r="Y621" s="175" t="str">
        <f>IF(X621=Controles!$D$5,Controles!$E$5,IF(X621=Controles!$D$6,Controles!$E$6,IF(X621=Controles!$D$7,Controles!$E$7," ")))</f>
        <v xml:space="preserve"> </v>
      </c>
      <c r="Z621" s="166"/>
      <c r="AA621" s="65" t="str">
        <f>IF(Z621=Controles!$D$8,Controles!$E$8,IF(Z621=Controles!$D$9,Controles!$E$9," "))</f>
        <v xml:space="preserve"> </v>
      </c>
      <c r="AB621" s="65" t="str">
        <f t="shared" si="328"/>
        <v/>
      </c>
      <c r="AC621" s="166"/>
      <c r="AD621" s="166"/>
      <c r="AE621" s="166"/>
      <c r="AF621" s="97" t="str">
        <f>+IF(X621=Controles!$D$5,Controles!$N$5,IF(X621=Controles!$D$6,Controles!$N$6,IF(X621=Controles!$D$7,Controles!$N$7," ")))</f>
        <v xml:space="preserve"> </v>
      </c>
      <c r="AG621" s="138" t="str">
        <f>IFERROR(IF(AND(AF620=Controles!$N$5,AF621=Controles!$N$5),(AG620-(+AG620*AB621)),IF(AND(AF620=Controles!$N$7,AF621=Controles!$N$5),(AG619-(+AG619*AB621)),IF(AF621=Controles!$N$7,AG620,""))),"")</f>
        <v/>
      </c>
      <c r="AH621" s="138" t="str">
        <f>IFERROR(IF(AND(AF620=Controles!$N$7,AF621=Controles!$N$7),(AH620-(+AH620*AB621)),IF(AND(AF620=Controles!$N$5,AF621=Controles!$N$7),(AH619-(+AH619*AB621)),IF(AF621=Controles!$N$5,AH620,""))),"")</f>
        <v/>
      </c>
      <c r="AI621" s="178" t="str">
        <f t="shared" si="344"/>
        <v/>
      </c>
      <c r="AJ621" s="178" t="str">
        <f t="shared" si="345"/>
        <v/>
      </c>
      <c r="AK621" s="179" t="str">
        <f t="shared" si="346"/>
        <v xml:space="preserve"> </v>
      </c>
      <c r="AL621" s="180" t="str">
        <f>IFERROR(VLOOKUP(AK621,'Matriz Calificación'!$C$54:$F$78,2,FALSE),"")</f>
        <v/>
      </c>
      <c r="AM621" s="181" t="str">
        <f>IFERROR(VLOOKUP(AL621,'Matriz Calificación'!$D$54:$I$78,4,FALSE)," ")</f>
        <v xml:space="preserve"> </v>
      </c>
      <c r="AN621" s="289"/>
      <c r="AO621" s="289"/>
      <c r="AP621" s="292"/>
      <c r="AQ621" s="329"/>
      <c r="AR621" s="66"/>
      <c r="AS621" s="165"/>
      <c r="AT621" s="168"/>
      <c r="AU621" s="168"/>
      <c r="AV621" s="66"/>
      <c r="AW621" s="167"/>
      <c r="AX621" s="169"/>
      <c r="AY621" s="169"/>
      <c r="AZ621" s="259"/>
      <c r="BA621" s="250"/>
      <c r="BB621" s="169"/>
      <c r="BC621" s="250"/>
    </row>
    <row r="622" spans="2:55" s="170" customFormat="1" ht="21" hidden="1" customHeight="1" x14ac:dyDescent="0.25">
      <c r="B622" s="265"/>
      <c r="C622" s="268"/>
      <c r="D622" s="258"/>
      <c r="E622" s="259"/>
      <c r="F622" s="255"/>
      <c r="G622" s="258"/>
      <c r="H622" s="250"/>
      <c r="I622" s="253"/>
      <c r="J622" s="254"/>
      <c r="K622" s="182"/>
      <c r="L622" s="261"/>
      <c r="M622" s="262"/>
      <c r="N622" s="261"/>
      <c r="O622" s="257"/>
      <c r="P622" s="292"/>
      <c r="Q622" s="261"/>
      <c r="R622" s="330"/>
      <c r="S622" s="330"/>
      <c r="T622" s="330"/>
      <c r="U622" s="328"/>
      <c r="V622" s="292"/>
      <c r="W622" s="149"/>
      <c r="X622" s="166"/>
      <c r="Y622" s="175" t="str">
        <f>IF(X622=Controles!$D$5,Controles!$E$5,IF(X622=Controles!$D$6,Controles!$E$6,IF(X622=Controles!$D$7,Controles!$E$7," ")))</f>
        <v xml:space="preserve"> </v>
      </c>
      <c r="Z622" s="166"/>
      <c r="AA622" s="65" t="str">
        <f>IF(Z622=Controles!$D$8,Controles!$E$8,IF(Z622=Controles!$D$9,Controles!$E$9," "))</f>
        <v xml:space="preserve"> </v>
      </c>
      <c r="AB622" s="65" t="str">
        <f t="shared" si="328"/>
        <v/>
      </c>
      <c r="AC622" s="166"/>
      <c r="AD622" s="166"/>
      <c r="AE622" s="166"/>
      <c r="AF622" s="97" t="str">
        <f>+IF(X622=Controles!$D$5,Controles!$N$5,IF(X622=Controles!$D$6,Controles!$N$6,IF(X622=Controles!$D$7,Controles!$N$7," ")))</f>
        <v xml:space="preserve"> </v>
      </c>
      <c r="AG622" s="138" t="str">
        <f>IFERROR(IF(AND(AF621=Controles!$N$5,AF622=Controles!$N$5),(AG621-(+AG621*AB622)),IF(AND(AF621=Controles!$N$7,AF622=Controles!$N$5),(AG620-(+AG620*AB622)),IF(AF622=Controles!$N$7,AG621,""))),"")</f>
        <v/>
      </c>
      <c r="AH622" s="138" t="str">
        <f>IFERROR(IF(AND(AF621=Controles!$N$7,AF622=Controles!$N$7),(AH621-(+AH621*AB622)),IF(AND(AF621=Controles!$N$5,AF622=Controles!$N$7),(AH620-(+AH620*AB622)),IF(AF622=Controles!$N$5,AH621,""))),"")</f>
        <v/>
      </c>
      <c r="AI622" s="178" t="str">
        <f t="shared" si="344"/>
        <v/>
      </c>
      <c r="AJ622" s="178" t="str">
        <f t="shared" si="345"/>
        <v/>
      </c>
      <c r="AK622" s="179" t="str">
        <f t="shared" si="346"/>
        <v xml:space="preserve"> </v>
      </c>
      <c r="AL622" s="180" t="str">
        <f>IFERROR(VLOOKUP(AK622,'Matriz Calificación'!$C$54:$F$78,2,FALSE),"")</f>
        <v/>
      </c>
      <c r="AM622" s="181" t="str">
        <f>IFERROR(VLOOKUP(AL622,'Matriz Calificación'!$D$54:$I$78,4,FALSE)," ")</f>
        <v xml:space="preserve"> </v>
      </c>
      <c r="AN622" s="290"/>
      <c r="AO622" s="290"/>
      <c r="AP622" s="292"/>
      <c r="AQ622" s="329"/>
      <c r="AR622" s="66"/>
      <c r="AS622" s="165"/>
      <c r="AT622" s="67"/>
      <c r="AU622" s="67"/>
      <c r="AV622" s="66"/>
      <c r="AW622" s="167"/>
      <c r="AX622" s="169"/>
      <c r="AY622" s="169"/>
      <c r="AZ622" s="259"/>
      <c r="BA622" s="250"/>
      <c r="BB622" s="169"/>
      <c r="BC622" s="250"/>
    </row>
    <row r="623" spans="2:55" s="170" customFormat="1" ht="21" hidden="1" customHeight="1" x14ac:dyDescent="0.25">
      <c r="B623" s="263"/>
      <c r="C623" s="266" t="str">
        <f>+IFERROR(VLOOKUP(B623,INF!$A$2:$B$90,2,FALSE)," ")</f>
        <v xml:space="preserve"> </v>
      </c>
      <c r="D623" s="258"/>
      <c r="E623" s="259"/>
      <c r="F623" s="260"/>
      <c r="G623" s="258"/>
      <c r="H623" s="250"/>
      <c r="I623" s="251"/>
      <c r="J623" s="254" t="str">
        <f t="shared" ref="J623" si="347">IF(G623&lt;&gt;"",CONCATENATE("Posibilidad de ",G623," por"," ",H623," debido a"," ",I623),"")</f>
        <v/>
      </c>
      <c r="K623" s="182"/>
      <c r="L623" s="261"/>
      <c r="M623" s="262"/>
      <c r="N623" s="261"/>
      <c r="O623" s="256"/>
      <c r="P623" s="292" t="str">
        <f>IF(O623="","",IF(O623&lt;=2,Probabilidad!$B$8,IF(O623&lt;=11.999,Probabilidad!$B$7,IF(O623&lt;=48,Probabilidad!$B$6,IF(O623&lt;=239.999,Probabilidad!$B$5,IF(O623&gt;=240,Probabilidad!$B$4,""))))))</f>
        <v/>
      </c>
      <c r="Q623" s="261"/>
      <c r="R623" s="330" t="str">
        <f>IFERROR(VLOOKUP(P623,Probabilidad!$B$4:$C$8,2,FALSE),"")</f>
        <v/>
      </c>
      <c r="S623" s="330" t="str">
        <f>IFERROR(VLOOKUP(Q623,Impacto!$B$4:$C$16,2,FALSE),"")</f>
        <v/>
      </c>
      <c r="T623" s="330" t="str">
        <f t="shared" ref="T623" si="348">IFERROR(VALUE((R623&amp;""&amp;S623))," ")</f>
        <v xml:space="preserve"> </v>
      </c>
      <c r="U623" s="328" t="str">
        <f>IFERROR(VLOOKUP(T623,'Matriz Calificación'!$C$54:$D$78,2,FALSE)," ")</f>
        <v xml:space="preserve"> </v>
      </c>
      <c r="V623" s="292" t="str">
        <f>IFERROR(VLOOKUP(T623,'Matriz Calificación'!$C$54:$F$78,3,FALSE)," ")</f>
        <v xml:space="preserve"> </v>
      </c>
      <c r="W623" s="149"/>
      <c r="X623" s="166"/>
      <c r="Y623" s="175" t="str">
        <f>IF(X623=Controles!$D$5,Controles!$E$5,IF(X623=Controles!$D$6,Controles!$E$6,IF(X623=Controles!$D$7,Controles!$E$7," ")))</f>
        <v xml:space="preserve"> </v>
      </c>
      <c r="Z623" s="166"/>
      <c r="AA623" s="65" t="str">
        <f>IF(Z623=Controles!$D$8,Controles!$E$8,IF(Z623=Controles!$D$9,Controles!$E$9," "))</f>
        <v xml:space="preserve"> </v>
      </c>
      <c r="AB623" s="65" t="str">
        <f t="shared" si="328"/>
        <v/>
      </c>
      <c r="AC623" s="166"/>
      <c r="AD623" s="166"/>
      <c r="AE623" s="166"/>
      <c r="AF623" s="97" t="str">
        <f>+IF(X623=Controles!$D$5,Controles!$N$5,IF(X623=Controles!$D$6,Controles!$N$6,IF(X623=Controles!$D$7,Controles!$N$7," ")))</f>
        <v xml:space="preserve"> </v>
      </c>
      <c r="AG623" s="138" t="str">
        <f>IFERROR(IF(AF623=Controles!$N$5,(($R$623-($R$623*AB623))),IF(AF623=Controles!$N$7,$R$623,""))," ")</f>
        <v/>
      </c>
      <c r="AH623" s="138" t="str">
        <f>IFERROR(IF(AF623=Controles!$N$7,(($S$623-($S$623*AB623))),IF(AF623=Controles!$N$5,$S$623,""))," ")</f>
        <v/>
      </c>
      <c r="AI623" s="178" t="str">
        <f>IFERROR(IF(AG623="","",IF(AG623&lt;=20,"20",IF(AG623&lt;=40,"40",IF(AG623&lt;=60,"60",IF(AG623&lt;=80,"80","100"))))),"")</f>
        <v/>
      </c>
      <c r="AJ623" s="178" t="str">
        <f>IFERROR(IF(AH623="","",IF(AH623&lt;=20,"20",IF(AH623&lt;=40,"40",IF(AH623&lt;=60,"60",IF(AH623&lt;=80,"80","100"))))),"")</f>
        <v/>
      </c>
      <c r="AK623" s="179" t="str">
        <f>IFERROR(VALUE((AI623&amp;""&amp;AJ623))," ")</f>
        <v xml:space="preserve"> </v>
      </c>
      <c r="AL623" s="180" t="str">
        <f>IFERROR(VLOOKUP(AK623,'Matriz Calificación'!$C$54:$F$78,2,FALSE),"")</f>
        <v/>
      </c>
      <c r="AM623" s="181" t="str">
        <f>IFERROR(VLOOKUP(AL623,'Matriz Calificación'!$D$54:$I$78,4,FALSE)," ")</f>
        <v xml:space="preserve"> </v>
      </c>
      <c r="AN623" s="288" t="e" cm="1" vm="1">
        <f t="array" aca="1" ref="AN623" ca="1">INDEX(AK623:AK631,COUNT(AK623:AK631))</f>
        <v>#VALUE!</v>
      </c>
      <c r="AO623" s="288" t="str">
        <f ca="1">IFERROR(VLOOKUP(AN623,'Matriz Calificación'!$C$54:$F$78,2,FALSE),"")</f>
        <v/>
      </c>
      <c r="AP623" s="292" t="str">
        <f ca="1">IFERROR(VLOOKUP(AO623,'Matriz Calificación'!$D$54:$I$78,4,FALSE)," ")</f>
        <v xml:space="preserve"> </v>
      </c>
      <c r="AQ623" s="329" t="str">
        <f ca="1">IFERROR(VLOOKUP(AO623,'Matriz Calificación'!$D$54:$I$78,5,FALSE)," ")</f>
        <v xml:space="preserve"> </v>
      </c>
      <c r="AR623" s="66"/>
      <c r="AS623" s="167"/>
      <c r="AT623" s="167"/>
      <c r="AU623" s="167"/>
      <c r="AV623" s="66"/>
      <c r="AW623" s="167"/>
      <c r="AX623" s="169"/>
      <c r="AY623" s="169"/>
      <c r="AZ623" s="259"/>
      <c r="BA623" s="250"/>
      <c r="BB623" s="169"/>
      <c r="BC623" s="250"/>
    </row>
    <row r="624" spans="2:55" s="170" customFormat="1" ht="21" hidden="1" customHeight="1" x14ac:dyDescent="0.25">
      <c r="B624" s="264"/>
      <c r="C624" s="267"/>
      <c r="D624" s="258"/>
      <c r="E624" s="259"/>
      <c r="F624" s="255"/>
      <c r="G624" s="258"/>
      <c r="H624" s="250"/>
      <c r="I624" s="252"/>
      <c r="J624" s="254"/>
      <c r="K624" s="182"/>
      <c r="L624" s="261"/>
      <c r="M624" s="262"/>
      <c r="N624" s="261"/>
      <c r="O624" s="256"/>
      <c r="P624" s="292"/>
      <c r="Q624" s="261"/>
      <c r="R624" s="330"/>
      <c r="S624" s="330"/>
      <c r="T624" s="330"/>
      <c r="U624" s="328"/>
      <c r="V624" s="292"/>
      <c r="W624" s="149"/>
      <c r="X624" s="166"/>
      <c r="Y624" s="175" t="str">
        <f>IF(X624=Controles!$D$5,Controles!$E$5,IF(X624=Controles!$D$6,Controles!$E$6,IF(X624=Controles!$D$7,Controles!$E$7," ")))</f>
        <v xml:space="preserve"> </v>
      </c>
      <c r="Z624" s="166"/>
      <c r="AA624" s="65" t="str">
        <f>IF(Z624=Controles!$D$8,Controles!$E$8,IF(Z624=Controles!$D$9,Controles!$E$9," "))</f>
        <v xml:space="preserve"> </v>
      </c>
      <c r="AB624" s="65" t="str">
        <f t="shared" si="328"/>
        <v/>
      </c>
      <c r="AC624" s="166"/>
      <c r="AD624" s="166"/>
      <c r="AE624" s="166"/>
      <c r="AF624" s="97" t="str">
        <f>+IF(X624=Controles!$D$5,Controles!$N$5,IF(X624=Controles!$D$6,Controles!$N$6,IF(X624=Controles!$D$7,Controles!$N$7," ")))</f>
        <v xml:space="preserve"> </v>
      </c>
      <c r="AG624" s="138" t="str">
        <f>IFERROR(IF(AND(AF623=Controles!$N$5,AF624=Controles!$N$5),(AG623-(+AG623*AB624)),IF(AF624=Controles!$N$5,(R623-(+R623*AB624)),IF(AF624=Controles!$N$7,AG623,""))),"")</f>
        <v/>
      </c>
      <c r="AH624" s="138" t="str">
        <f>IFERROR(IF(AND(AF623=Controles!$N$7,AF624=Controles!$N$7),(AH623-(+AH623*AB624)),IF(AF624=Controles!$N$7,($S$623-(+$S$623*AB624)),IF(AF624=Controles!$N$5,AH623,""))),"")</f>
        <v/>
      </c>
      <c r="AI624" s="178" t="str">
        <f t="shared" ref="AI624:AI631" si="349">IFERROR(IF(AG624="","",IF(AG624&lt;=20,"20",IF(AG624&lt;=40,"40",IF(AG624&lt;=60,"60",IF(AG624&lt;=80,"80","100"))))),"")</f>
        <v/>
      </c>
      <c r="AJ624" s="178" t="str">
        <f t="shared" ref="AJ624:AJ631" si="350">IFERROR(IF(AH624="","",IF(AH624&lt;=20,"20",IF(AH624&lt;=40,"40",IF(AH624&lt;=60,"60",IF(AH624&lt;=80,"80","100"))))),"")</f>
        <v/>
      </c>
      <c r="AK624" s="179" t="str">
        <f t="shared" ref="AK624:AK631" si="351">IFERROR(VALUE((AI624&amp;""&amp;AJ624))," ")</f>
        <v xml:space="preserve"> </v>
      </c>
      <c r="AL624" s="180" t="str">
        <f>IFERROR(VLOOKUP(AK624,'Matriz Calificación'!$C$54:$F$78,2,FALSE),"")</f>
        <v/>
      </c>
      <c r="AM624" s="181" t="str">
        <f>IFERROR(VLOOKUP(AL624,'Matriz Calificación'!$D$54:$I$78,4,FALSE)," ")</f>
        <v xml:space="preserve"> </v>
      </c>
      <c r="AN624" s="289"/>
      <c r="AO624" s="289"/>
      <c r="AP624" s="292"/>
      <c r="AQ624" s="329"/>
      <c r="AR624" s="66"/>
      <c r="AS624" s="167"/>
      <c r="AT624" s="167"/>
      <c r="AU624" s="167"/>
      <c r="AV624" s="66"/>
      <c r="AW624" s="167"/>
      <c r="AX624" s="169"/>
      <c r="AY624" s="169"/>
      <c r="AZ624" s="259"/>
      <c r="BA624" s="250"/>
      <c r="BB624" s="169"/>
      <c r="BC624" s="250"/>
    </row>
    <row r="625" spans="2:55" s="170" customFormat="1" ht="21" hidden="1" customHeight="1" x14ac:dyDescent="0.25">
      <c r="B625" s="264"/>
      <c r="C625" s="267"/>
      <c r="D625" s="258"/>
      <c r="E625" s="259"/>
      <c r="F625" s="255"/>
      <c r="G625" s="258"/>
      <c r="H625" s="250"/>
      <c r="I625" s="252"/>
      <c r="J625" s="254"/>
      <c r="K625" s="182"/>
      <c r="L625" s="261"/>
      <c r="M625" s="262"/>
      <c r="N625" s="261"/>
      <c r="O625" s="256"/>
      <c r="P625" s="292"/>
      <c r="Q625" s="261"/>
      <c r="R625" s="330"/>
      <c r="S625" s="330"/>
      <c r="T625" s="330"/>
      <c r="U625" s="328"/>
      <c r="V625" s="292"/>
      <c r="W625" s="149"/>
      <c r="X625" s="166"/>
      <c r="Y625" s="175" t="str">
        <f>IF(X625=Controles!$D$5,Controles!$E$5,IF(X625=Controles!$D$6,Controles!$E$6,IF(X625=Controles!$D$7,Controles!$E$7," ")))</f>
        <v xml:space="preserve"> </v>
      </c>
      <c r="Z625" s="166"/>
      <c r="AA625" s="65" t="str">
        <f>IF(Z625=Controles!$D$8,Controles!$E$8,IF(Z625=Controles!$D$9,Controles!$E$9," "))</f>
        <v xml:space="preserve"> </v>
      </c>
      <c r="AB625" s="65" t="str">
        <f t="shared" si="328"/>
        <v/>
      </c>
      <c r="AC625" s="166"/>
      <c r="AD625" s="166"/>
      <c r="AE625" s="166"/>
      <c r="AF625" s="97" t="str">
        <f>+IF(X625=Controles!$D$5,Controles!$N$5,IF(X625=Controles!$D$6,Controles!$N$6,IF(X625=Controles!$D$7,Controles!$N$7," ")))</f>
        <v xml:space="preserve"> </v>
      </c>
      <c r="AG625" s="138" t="str">
        <f>IFERROR(IF(AND(AF624=Controles!$N$5,AF625=Controles!$N$5),(AG624-(+AG624*AB625)),IF(AND(AF624=Controles!$N$7,AF625=Controles!$N$5),(AG623-(+AG623*AB625)),IF(AF625=Controles!$N$7,AG624,""))),"")</f>
        <v/>
      </c>
      <c r="AH625" s="138" t="str">
        <f>IFERROR(IF(AND(AF624=Controles!$N$7,AF625=Controles!$N$7),(AH624-(+AH624*AB625)),IF(AND(AF624=Controles!$N$5,AF625=Controles!$N$7),(AH623-(+AH623*AB625)),IF(AF625=Controles!$N$5,AH624,""))),"")</f>
        <v/>
      </c>
      <c r="AI625" s="178" t="str">
        <f t="shared" si="349"/>
        <v/>
      </c>
      <c r="AJ625" s="178" t="str">
        <f t="shared" si="350"/>
        <v/>
      </c>
      <c r="AK625" s="179" t="str">
        <f t="shared" si="351"/>
        <v xml:space="preserve"> </v>
      </c>
      <c r="AL625" s="180" t="str">
        <f>IFERROR(VLOOKUP(AK625,'Matriz Calificación'!$C$54:$F$78,2,FALSE),"")</f>
        <v/>
      </c>
      <c r="AM625" s="181" t="str">
        <f>IFERROR(VLOOKUP(AL625,'Matriz Calificación'!$D$54:$I$78,4,FALSE)," ")</f>
        <v xml:space="preserve"> </v>
      </c>
      <c r="AN625" s="289"/>
      <c r="AO625" s="289"/>
      <c r="AP625" s="292"/>
      <c r="AQ625" s="329"/>
      <c r="AR625" s="66"/>
      <c r="AS625" s="167"/>
      <c r="AT625" s="167"/>
      <c r="AU625" s="167"/>
      <c r="AV625" s="66"/>
      <c r="AW625" s="167"/>
      <c r="AX625" s="169"/>
      <c r="AY625" s="169"/>
      <c r="AZ625" s="259"/>
      <c r="BA625" s="250"/>
      <c r="BB625" s="169"/>
      <c r="BC625" s="250"/>
    </row>
    <row r="626" spans="2:55" s="170" customFormat="1" ht="21" hidden="1" customHeight="1" x14ac:dyDescent="0.25">
      <c r="B626" s="264"/>
      <c r="C626" s="267"/>
      <c r="D626" s="258"/>
      <c r="E626" s="259"/>
      <c r="F626" s="255"/>
      <c r="G626" s="258"/>
      <c r="H626" s="250"/>
      <c r="I626" s="252"/>
      <c r="J626" s="254"/>
      <c r="K626" s="182"/>
      <c r="L626" s="261"/>
      <c r="M626" s="262"/>
      <c r="N626" s="261"/>
      <c r="O626" s="256"/>
      <c r="P626" s="292"/>
      <c r="Q626" s="261"/>
      <c r="R626" s="330"/>
      <c r="S626" s="330"/>
      <c r="T626" s="330"/>
      <c r="U626" s="328"/>
      <c r="V626" s="292"/>
      <c r="W626" s="149"/>
      <c r="X626" s="166"/>
      <c r="Y626" s="175" t="str">
        <f>IF(X626=Controles!$D$5,Controles!$E$5,IF(X626=Controles!$D$6,Controles!$E$6,IF(X626=Controles!$D$7,Controles!$E$7," ")))</f>
        <v xml:space="preserve"> </v>
      </c>
      <c r="Z626" s="166"/>
      <c r="AA626" s="65" t="str">
        <f>IF(Z626=Controles!$D$8,Controles!$E$8,IF(Z626=Controles!$D$9,Controles!$E$9," "))</f>
        <v xml:space="preserve"> </v>
      </c>
      <c r="AB626" s="65" t="str">
        <f t="shared" si="328"/>
        <v/>
      </c>
      <c r="AC626" s="166"/>
      <c r="AD626" s="166"/>
      <c r="AE626" s="166"/>
      <c r="AF626" s="97" t="str">
        <f>+IF(X626=Controles!$D$5,Controles!$N$5,IF(X626=Controles!$D$6,Controles!$N$6,IF(X626=Controles!$D$7,Controles!$N$7," ")))</f>
        <v xml:space="preserve"> </v>
      </c>
      <c r="AG626" s="138" t="str">
        <f>IFERROR(IF(AND(AF625=Controles!$N$5,AF626=Controles!$N$5),(AG625-(+AG625*AB626)),IF(AND(AF625=Controles!$N$7,AF626=Controles!$N$5),(AG624-(+AG624*AB626)),IF(AF626=Controles!$N$7,AG625,""))),"")</f>
        <v/>
      </c>
      <c r="AH626" s="138" t="str">
        <f>IFERROR(IF(AND(AF625=Controles!$N$7,AF626=Controles!$N$7),(AH625-(+AH625*AB626)),IF(AND(AF625=Controles!$N$5,AF626=Controles!$N$7),(AH624-(+AH624*AB626)),IF(AF626=Controles!$N$5,AH625,""))),"")</f>
        <v/>
      </c>
      <c r="AI626" s="178" t="str">
        <f t="shared" si="349"/>
        <v/>
      </c>
      <c r="AJ626" s="178" t="str">
        <f t="shared" si="350"/>
        <v/>
      </c>
      <c r="AK626" s="179" t="str">
        <f t="shared" si="351"/>
        <v xml:space="preserve"> </v>
      </c>
      <c r="AL626" s="180" t="str">
        <f>IFERROR(VLOOKUP(AK626,'Matriz Calificación'!$C$54:$F$78,2,FALSE),"")</f>
        <v/>
      </c>
      <c r="AM626" s="181" t="str">
        <f>IFERROR(VLOOKUP(AL626,'Matriz Calificación'!$D$54:$I$78,4,FALSE)," ")</f>
        <v xml:space="preserve"> </v>
      </c>
      <c r="AN626" s="289"/>
      <c r="AO626" s="289"/>
      <c r="AP626" s="292"/>
      <c r="AQ626" s="329"/>
      <c r="AR626" s="66"/>
      <c r="AS626" s="167"/>
      <c r="AT626" s="167"/>
      <c r="AU626" s="167"/>
      <c r="AV626" s="66"/>
      <c r="AW626" s="167"/>
      <c r="AX626" s="169"/>
      <c r="AY626" s="169"/>
      <c r="AZ626" s="259"/>
      <c r="BA626" s="250"/>
      <c r="BB626" s="169"/>
      <c r="BC626" s="250"/>
    </row>
    <row r="627" spans="2:55" s="170" customFormat="1" ht="21" hidden="1" customHeight="1" x14ac:dyDescent="0.25">
      <c r="B627" s="264"/>
      <c r="C627" s="267"/>
      <c r="D627" s="258"/>
      <c r="E627" s="259"/>
      <c r="F627" s="255"/>
      <c r="G627" s="258"/>
      <c r="H627" s="250"/>
      <c r="I627" s="252"/>
      <c r="J627" s="254"/>
      <c r="K627" s="182"/>
      <c r="L627" s="261"/>
      <c r="M627" s="262"/>
      <c r="N627" s="261"/>
      <c r="O627" s="256"/>
      <c r="P627" s="292"/>
      <c r="Q627" s="261"/>
      <c r="R627" s="330"/>
      <c r="S627" s="330"/>
      <c r="T627" s="330"/>
      <c r="U627" s="328"/>
      <c r="V627" s="292"/>
      <c r="W627" s="149"/>
      <c r="X627" s="166"/>
      <c r="Y627" s="175" t="str">
        <f>IF(X627=Controles!$D$5,Controles!$E$5,IF(X627=Controles!$D$6,Controles!$E$6,IF(X627=Controles!$D$7,Controles!$E$7," ")))</f>
        <v xml:space="preserve"> </v>
      </c>
      <c r="Z627" s="166"/>
      <c r="AA627" s="65" t="str">
        <f>IF(Z627=Controles!$D$8,Controles!$E$8,IF(Z627=Controles!$D$9,Controles!$E$9," "))</f>
        <v xml:space="preserve"> </v>
      </c>
      <c r="AB627" s="65" t="str">
        <f t="shared" si="328"/>
        <v/>
      </c>
      <c r="AC627" s="166"/>
      <c r="AD627" s="166"/>
      <c r="AE627" s="166"/>
      <c r="AF627" s="97" t="str">
        <f>+IF(X627=Controles!$D$5,Controles!$N$5,IF(X627=Controles!$D$6,Controles!$N$6,IF(X627=Controles!$D$7,Controles!$N$7," ")))</f>
        <v xml:space="preserve"> </v>
      </c>
      <c r="AG627" s="138" t="str">
        <f>IFERROR(IF(AND(AF626=Controles!$N$5,AF627=Controles!$N$5),(AG626-(+AG626*AB627)),IF(AND(AF626=Controles!$N$7,AF627=Controles!$N$5),(AG625-(+AG625*AB627)),IF(AF627=Controles!$N$7,AG626,""))),"")</f>
        <v/>
      </c>
      <c r="AH627" s="138" t="str">
        <f>IFERROR(IF(AND(AF626=Controles!$N$7,AF627=Controles!$N$7),(AH626-(+AH626*AB627)),IF(AND(AF626=Controles!$N$5,AF627=Controles!$N$7),(AH625-(+AH625*AB627)),IF(AF627=Controles!$N$5,AH626,""))),"")</f>
        <v/>
      </c>
      <c r="AI627" s="178" t="str">
        <f t="shared" si="349"/>
        <v/>
      </c>
      <c r="AJ627" s="178" t="str">
        <f t="shared" si="350"/>
        <v/>
      </c>
      <c r="AK627" s="179" t="str">
        <f t="shared" si="351"/>
        <v xml:space="preserve"> </v>
      </c>
      <c r="AL627" s="180" t="str">
        <f>IFERROR(VLOOKUP(AK627,'Matriz Calificación'!$C$54:$F$78,2,FALSE),"")</f>
        <v/>
      </c>
      <c r="AM627" s="181" t="str">
        <f>IFERROR(VLOOKUP(AL627,'Matriz Calificación'!$D$54:$I$78,4,FALSE)," ")</f>
        <v xml:space="preserve"> </v>
      </c>
      <c r="AN627" s="289"/>
      <c r="AO627" s="289"/>
      <c r="AP627" s="292"/>
      <c r="AQ627" s="329"/>
      <c r="AR627" s="66"/>
      <c r="AS627" s="167"/>
      <c r="AT627" s="167"/>
      <c r="AU627" s="167"/>
      <c r="AV627" s="66"/>
      <c r="AW627" s="167"/>
      <c r="AX627" s="169"/>
      <c r="AY627" s="169"/>
      <c r="AZ627" s="259"/>
      <c r="BA627" s="250"/>
      <c r="BB627" s="169"/>
      <c r="BC627" s="250"/>
    </row>
    <row r="628" spans="2:55" s="170" customFormat="1" ht="21" hidden="1" customHeight="1" x14ac:dyDescent="0.25">
      <c r="B628" s="264"/>
      <c r="C628" s="267"/>
      <c r="D628" s="258"/>
      <c r="E628" s="259"/>
      <c r="F628" s="255"/>
      <c r="G628" s="258"/>
      <c r="H628" s="250"/>
      <c r="I628" s="252"/>
      <c r="J628" s="254"/>
      <c r="K628" s="182"/>
      <c r="L628" s="261"/>
      <c r="M628" s="262"/>
      <c r="N628" s="261"/>
      <c r="O628" s="256"/>
      <c r="P628" s="292"/>
      <c r="Q628" s="261"/>
      <c r="R628" s="330"/>
      <c r="S628" s="330"/>
      <c r="T628" s="330"/>
      <c r="U628" s="328"/>
      <c r="V628" s="292"/>
      <c r="W628" s="149"/>
      <c r="X628" s="166"/>
      <c r="Y628" s="175" t="str">
        <f>IF(X628=Controles!$D$5,Controles!$E$5,IF(X628=Controles!$D$6,Controles!$E$6,IF(X628=Controles!$D$7,Controles!$E$7," ")))</f>
        <v xml:space="preserve"> </v>
      </c>
      <c r="Z628" s="166"/>
      <c r="AA628" s="65" t="str">
        <f>IF(Z628=Controles!$D$8,Controles!$E$8,IF(Z628=Controles!$D$9,Controles!$E$9," "))</f>
        <v xml:space="preserve"> </v>
      </c>
      <c r="AB628" s="65" t="str">
        <f t="shared" si="328"/>
        <v/>
      </c>
      <c r="AC628" s="166"/>
      <c r="AD628" s="166"/>
      <c r="AE628" s="166"/>
      <c r="AF628" s="97" t="str">
        <f>+IF(X628=Controles!$D$5,Controles!$N$5,IF(X628=Controles!$D$6,Controles!$N$6,IF(X628=Controles!$D$7,Controles!$N$7," ")))</f>
        <v xml:space="preserve"> </v>
      </c>
      <c r="AG628" s="138" t="str">
        <f>IFERROR(IF(AND(AF627=Controles!$N$5,AF628=Controles!$N$5),(AG627-(+AG627*AB628)),IF(AND(AF627=Controles!$N$7,AF628=Controles!$N$5),(AG626-(+AG626*AB628)),IF(AF628=Controles!$N$7,AG627,""))),"")</f>
        <v/>
      </c>
      <c r="AH628" s="138" t="str">
        <f>IFERROR(IF(AND(AF627=Controles!$N$7,AF628=Controles!$N$7),(AH627-(+AH627*AB628)),IF(AND(AF627=Controles!$N$5,AF628=Controles!$N$7),(AH626-(+AH626*AB628)),IF(AF628=Controles!$N$5,AH627,""))),"")</f>
        <v/>
      </c>
      <c r="AI628" s="178" t="str">
        <f t="shared" si="349"/>
        <v/>
      </c>
      <c r="AJ628" s="178" t="str">
        <f t="shared" si="350"/>
        <v/>
      </c>
      <c r="AK628" s="179" t="str">
        <f t="shared" si="351"/>
        <v xml:space="preserve"> </v>
      </c>
      <c r="AL628" s="180" t="str">
        <f>IFERROR(VLOOKUP(AK628,'Matriz Calificación'!$C$54:$F$78,2,FALSE),"")</f>
        <v/>
      </c>
      <c r="AM628" s="181" t="str">
        <f>IFERROR(VLOOKUP(AL628,'Matriz Calificación'!$D$54:$I$78,4,FALSE)," ")</f>
        <v xml:space="preserve"> </v>
      </c>
      <c r="AN628" s="289"/>
      <c r="AO628" s="289"/>
      <c r="AP628" s="292"/>
      <c r="AQ628" s="329"/>
      <c r="AR628" s="66"/>
      <c r="AS628" s="167"/>
      <c r="AT628" s="167"/>
      <c r="AU628" s="167"/>
      <c r="AV628" s="66"/>
      <c r="AW628" s="167"/>
      <c r="AX628" s="169"/>
      <c r="AY628" s="169"/>
      <c r="AZ628" s="259"/>
      <c r="BA628" s="250"/>
      <c r="BB628" s="169"/>
      <c r="BC628" s="250"/>
    </row>
    <row r="629" spans="2:55" s="170" customFormat="1" ht="21" hidden="1" customHeight="1" x14ac:dyDescent="0.25">
      <c r="B629" s="264"/>
      <c r="C629" s="267"/>
      <c r="D629" s="258"/>
      <c r="E629" s="259"/>
      <c r="F629" s="255"/>
      <c r="G629" s="258"/>
      <c r="H629" s="250"/>
      <c r="I629" s="252"/>
      <c r="J629" s="254"/>
      <c r="K629" s="182"/>
      <c r="L629" s="261"/>
      <c r="M629" s="262"/>
      <c r="N629" s="261"/>
      <c r="O629" s="256"/>
      <c r="P629" s="292"/>
      <c r="Q629" s="261"/>
      <c r="R629" s="330"/>
      <c r="S629" s="330"/>
      <c r="T629" s="330"/>
      <c r="U629" s="328"/>
      <c r="V629" s="292"/>
      <c r="W629" s="149"/>
      <c r="X629" s="166"/>
      <c r="Y629" s="175" t="str">
        <f>IF(X629=Controles!$D$5,Controles!$E$5,IF(X629=Controles!$D$6,Controles!$E$6,IF(X629=Controles!$D$7,Controles!$E$7," ")))</f>
        <v xml:space="preserve"> </v>
      </c>
      <c r="Z629" s="166"/>
      <c r="AA629" s="65" t="str">
        <f>IF(Z629=Controles!$D$8,Controles!$E$8,IF(Z629=Controles!$D$9,Controles!$E$9," "))</f>
        <v xml:space="preserve"> </v>
      </c>
      <c r="AB629" s="65" t="str">
        <f t="shared" si="328"/>
        <v/>
      </c>
      <c r="AC629" s="166"/>
      <c r="AD629" s="166"/>
      <c r="AE629" s="166"/>
      <c r="AF629" s="97" t="str">
        <f>+IF(X629=Controles!$D$5,Controles!$N$5,IF(X629=Controles!$D$6,Controles!$N$6,IF(X629=Controles!$D$7,Controles!$N$7," ")))</f>
        <v xml:space="preserve"> </v>
      </c>
      <c r="AG629" s="138" t="str">
        <f>IFERROR(IF(AND(AF628=Controles!$N$5,AF629=Controles!$N$5),(AG628-(+AG628*AB629)),IF(AND(AF628=Controles!$N$7,AF629=Controles!$N$5),(AG627-(+AG627*AB629)),IF(AF629=Controles!$N$7,AG628,""))),"")</f>
        <v/>
      </c>
      <c r="AH629" s="138" t="str">
        <f>IFERROR(IF(AND(AF628=Controles!$N$7,AF629=Controles!$N$7),(AH628-(+AH628*AB629)),IF(AND(AF628=Controles!$N$5,AF629=Controles!$N$7),(AH627-(+AH627*AB629)),IF(AF629=Controles!$N$5,AH628,""))),"")</f>
        <v/>
      </c>
      <c r="AI629" s="178" t="str">
        <f t="shared" si="349"/>
        <v/>
      </c>
      <c r="AJ629" s="178" t="str">
        <f t="shared" si="350"/>
        <v/>
      </c>
      <c r="AK629" s="179" t="str">
        <f t="shared" si="351"/>
        <v xml:space="preserve"> </v>
      </c>
      <c r="AL629" s="180" t="str">
        <f>IFERROR(VLOOKUP(AK629,'Matriz Calificación'!$C$54:$F$78,2,FALSE),"")</f>
        <v/>
      </c>
      <c r="AM629" s="181" t="str">
        <f>IFERROR(VLOOKUP(AL629,'Matriz Calificación'!$D$54:$I$78,4,FALSE)," ")</f>
        <v xml:space="preserve"> </v>
      </c>
      <c r="AN629" s="289"/>
      <c r="AO629" s="289"/>
      <c r="AP629" s="292"/>
      <c r="AQ629" s="329"/>
      <c r="AR629" s="66"/>
      <c r="AS629" s="165"/>
      <c r="AT629" s="168"/>
      <c r="AU629" s="168"/>
      <c r="AV629" s="66"/>
      <c r="AW629" s="167"/>
      <c r="AX629" s="169"/>
      <c r="AY629" s="169"/>
      <c r="AZ629" s="259"/>
      <c r="BA629" s="250"/>
      <c r="BB629" s="169"/>
      <c r="BC629" s="250"/>
    </row>
    <row r="630" spans="2:55" s="170" customFormat="1" ht="21" hidden="1" customHeight="1" x14ac:dyDescent="0.25">
      <c r="B630" s="264"/>
      <c r="C630" s="267"/>
      <c r="D630" s="258"/>
      <c r="E630" s="259"/>
      <c r="F630" s="255"/>
      <c r="G630" s="258"/>
      <c r="H630" s="250"/>
      <c r="I630" s="252"/>
      <c r="J630" s="254"/>
      <c r="K630" s="182"/>
      <c r="L630" s="261"/>
      <c r="M630" s="262"/>
      <c r="N630" s="261"/>
      <c r="O630" s="256"/>
      <c r="P630" s="292"/>
      <c r="Q630" s="261"/>
      <c r="R630" s="330"/>
      <c r="S630" s="330"/>
      <c r="T630" s="330"/>
      <c r="U630" s="328"/>
      <c r="V630" s="292"/>
      <c r="W630" s="149"/>
      <c r="X630" s="166"/>
      <c r="Y630" s="175" t="str">
        <f>IF(X630=Controles!$D$5,Controles!$E$5,IF(X630=Controles!$D$6,Controles!$E$6,IF(X630=Controles!$D$7,Controles!$E$7," ")))</f>
        <v xml:space="preserve"> </v>
      </c>
      <c r="Z630" s="166"/>
      <c r="AA630" s="65" t="str">
        <f>IF(Z630=Controles!$D$8,Controles!$E$8,IF(Z630=Controles!$D$9,Controles!$E$9," "))</f>
        <v xml:space="preserve"> </v>
      </c>
      <c r="AB630" s="65" t="str">
        <f t="shared" si="328"/>
        <v/>
      </c>
      <c r="AC630" s="166"/>
      <c r="AD630" s="166"/>
      <c r="AE630" s="166"/>
      <c r="AF630" s="97" t="str">
        <f>+IF(X630=Controles!$D$5,Controles!$N$5,IF(X630=Controles!$D$6,Controles!$N$6,IF(X630=Controles!$D$7,Controles!$N$7," ")))</f>
        <v xml:space="preserve"> </v>
      </c>
      <c r="AG630" s="138" t="str">
        <f>IFERROR(IF(AND(AF629=Controles!$N$5,AF630=Controles!$N$5),(AG629-(+AG629*AB630)),IF(AND(AF629=Controles!$N$7,AF630=Controles!$N$5),(AG628-(+AG628*AB630)),IF(AF630=Controles!$N$7,AG629,""))),"")</f>
        <v/>
      </c>
      <c r="AH630" s="138" t="str">
        <f>IFERROR(IF(AND(AF629=Controles!$N$7,AF630=Controles!$N$7),(AH629-(+AH629*AB630)),IF(AND(AF629=Controles!$N$5,AF630=Controles!$N$7),(AH628-(+AH628*AB630)),IF(AF630=Controles!$N$5,AH629,""))),"")</f>
        <v/>
      </c>
      <c r="AI630" s="178" t="str">
        <f t="shared" si="349"/>
        <v/>
      </c>
      <c r="AJ630" s="178" t="str">
        <f t="shared" si="350"/>
        <v/>
      </c>
      <c r="AK630" s="179" t="str">
        <f t="shared" si="351"/>
        <v xml:space="preserve"> </v>
      </c>
      <c r="AL630" s="180" t="str">
        <f>IFERROR(VLOOKUP(AK630,'Matriz Calificación'!$C$54:$F$78,2,FALSE),"")</f>
        <v/>
      </c>
      <c r="AM630" s="181" t="str">
        <f>IFERROR(VLOOKUP(AL630,'Matriz Calificación'!$D$54:$I$78,4,FALSE)," ")</f>
        <v xml:space="preserve"> </v>
      </c>
      <c r="AN630" s="289"/>
      <c r="AO630" s="289"/>
      <c r="AP630" s="292"/>
      <c r="AQ630" s="329"/>
      <c r="AR630" s="66"/>
      <c r="AS630" s="165"/>
      <c r="AT630" s="168"/>
      <c r="AU630" s="168"/>
      <c r="AV630" s="66"/>
      <c r="AW630" s="167"/>
      <c r="AX630" s="169"/>
      <c r="AY630" s="169"/>
      <c r="AZ630" s="259"/>
      <c r="BA630" s="250"/>
      <c r="BB630" s="169"/>
      <c r="BC630" s="250"/>
    </row>
    <row r="631" spans="2:55" s="170" customFormat="1" ht="21" hidden="1" customHeight="1" x14ac:dyDescent="0.25">
      <c r="B631" s="265"/>
      <c r="C631" s="268"/>
      <c r="D631" s="258"/>
      <c r="E631" s="259"/>
      <c r="F631" s="255"/>
      <c r="G631" s="258"/>
      <c r="H631" s="250"/>
      <c r="I631" s="253"/>
      <c r="J631" s="254"/>
      <c r="K631" s="182"/>
      <c r="L631" s="261"/>
      <c r="M631" s="262"/>
      <c r="N631" s="261"/>
      <c r="O631" s="257"/>
      <c r="P631" s="292"/>
      <c r="Q631" s="261"/>
      <c r="R631" s="330"/>
      <c r="S631" s="330"/>
      <c r="T631" s="330"/>
      <c r="U631" s="328"/>
      <c r="V631" s="292"/>
      <c r="W631" s="149"/>
      <c r="X631" s="166"/>
      <c r="Y631" s="175" t="str">
        <f>IF(X631=Controles!$D$5,Controles!$E$5,IF(X631=Controles!$D$6,Controles!$E$6,IF(X631=Controles!$D$7,Controles!$E$7," ")))</f>
        <v xml:space="preserve"> </v>
      </c>
      <c r="Z631" s="166"/>
      <c r="AA631" s="65" t="str">
        <f>IF(Z631=Controles!$D$8,Controles!$E$8,IF(Z631=Controles!$D$9,Controles!$E$9," "))</f>
        <v xml:space="preserve"> </v>
      </c>
      <c r="AB631" s="65" t="str">
        <f t="shared" si="328"/>
        <v/>
      </c>
      <c r="AC631" s="166"/>
      <c r="AD631" s="166"/>
      <c r="AE631" s="166"/>
      <c r="AF631" s="97" t="str">
        <f>+IF(X631=Controles!$D$5,Controles!$N$5,IF(X631=Controles!$D$6,Controles!$N$6,IF(X631=Controles!$D$7,Controles!$N$7," ")))</f>
        <v xml:space="preserve"> </v>
      </c>
      <c r="AG631" s="138" t="str">
        <f>IFERROR(IF(AND(AF630=Controles!$N$5,AF631=Controles!$N$5),(AG630-(+AG630*AB631)),IF(AND(AF630=Controles!$N$7,AF631=Controles!$N$5),(AG629-(+AG629*AB631)),IF(AF631=Controles!$N$7,AG630,""))),"")</f>
        <v/>
      </c>
      <c r="AH631" s="138" t="str">
        <f>IFERROR(IF(AND(AF630=Controles!$N$7,AF631=Controles!$N$7),(AH630-(+AH630*AB631)),IF(AND(AF630=Controles!$N$5,AF631=Controles!$N$7),(AH629-(+AH629*AB631)),IF(AF631=Controles!$N$5,AH630,""))),"")</f>
        <v/>
      </c>
      <c r="AI631" s="178" t="str">
        <f t="shared" si="349"/>
        <v/>
      </c>
      <c r="AJ631" s="178" t="str">
        <f t="shared" si="350"/>
        <v/>
      </c>
      <c r="AK631" s="179" t="str">
        <f t="shared" si="351"/>
        <v xml:space="preserve"> </v>
      </c>
      <c r="AL631" s="180" t="str">
        <f>IFERROR(VLOOKUP(AK631,'Matriz Calificación'!$C$54:$F$78,2,FALSE),"")</f>
        <v/>
      </c>
      <c r="AM631" s="181" t="str">
        <f>IFERROR(VLOOKUP(AL631,'Matriz Calificación'!$D$54:$I$78,4,FALSE)," ")</f>
        <v xml:space="preserve"> </v>
      </c>
      <c r="AN631" s="290"/>
      <c r="AO631" s="290"/>
      <c r="AP631" s="292"/>
      <c r="AQ631" s="329"/>
      <c r="AR631" s="66"/>
      <c r="AS631" s="165"/>
      <c r="AT631" s="67"/>
      <c r="AU631" s="67"/>
      <c r="AV631" s="66"/>
      <c r="AW631" s="167"/>
      <c r="AX631" s="169"/>
      <c r="AY631" s="169"/>
      <c r="AZ631" s="259"/>
      <c r="BA631" s="250"/>
      <c r="BB631" s="169"/>
      <c r="BC631" s="250"/>
    </row>
    <row r="632" spans="2:55" s="170" customFormat="1" ht="21" hidden="1" customHeight="1" x14ac:dyDescent="0.25">
      <c r="B632" s="263"/>
      <c r="C632" s="266" t="str">
        <f>+IFERROR(VLOOKUP(B632,INF!$A$2:$B$90,2,FALSE)," ")</f>
        <v xml:space="preserve"> </v>
      </c>
      <c r="D632" s="258"/>
      <c r="E632" s="259"/>
      <c r="F632" s="260"/>
      <c r="G632" s="258"/>
      <c r="H632" s="250"/>
      <c r="I632" s="251"/>
      <c r="J632" s="254" t="str">
        <f t="shared" ref="J632" si="352">IF(G632&lt;&gt;"",CONCATENATE("Posibilidad de ",G632," por"," ",H632," debido a"," ",I632),"")</f>
        <v/>
      </c>
      <c r="K632" s="182"/>
      <c r="L632" s="261"/>
      <c r="M632" s="262"/>
      <c r="N632" s="261"/>
      <c r="O632" s="256"/>
      <c r="P632" s="292" t="str">
        <f>IF(O632="","",IF(O632&lt;=2,Probabilidad!$B$8,IF(O632&lt;=11.999,Probabilidad!$B$7,IF(O632&lt;=48,Probabilidad!$B$6,IF(O632&lt;=239.999,Probabilidad!$B$5,IF(O632&gt;=240,Probabilidad!$B$4,""))))))</f>
        <v/>
      </c>
      <c r="Q632" s="261"/>
      <c r="R632" s="330" t="str">
        <f>IFERROR(VLOOKUP(P632,Probabilidad!$B$4:$C$8,2,FALSE),"")</f>
        <v/>
      </c>
      <c r="S632" s="330" t="str">
        <f>IFERROR(VLOOKUP(Q632,Impacto!$B$4:$C$16,2,FALSE),"")</f>
        <v/>
      </c>
      <c r="T632" s="330" t="str">
        <f t="shared" ref="T632" si="353">IFERROR(VALUE((R632&amp;""&amp;S632))," ")</f>
        <v xml:space="preserve"> </v>
      </c>
      <c r="U632" s="328" t="str">
        <f>IFERROR(VLOOKUP(T632,'Matriz Calificación'!$C$54:$D$78,2,FALSE)," ")</f>
        <v xml:space="preserve"> </v>
      </c>
      <c r="V632" s="292" t="str">
        <f>IFERROR(VLOOKUP(T632,'Matriz Calificación'!$C$54:$F$78,3,FALSE)," ")</f>
        <v xml:space="preserve"> </v>
      </c>
      <c r="W632" s="149"/>
      <c r="X632" s="166"/>
      <c r="Y632" s="175" t="str">
        <f>IF(X632=Controles!$D$5,Controles!$E$5,IF(X632=Controles!$D$6,Controles!$E$6,IF(X632=Controles!$D$7,Controles!$E$7," ")))</f>
        <v xml:space="preserve"> </v>
      </c>
      <c r="Z632" s="166"/>
      <c r="AA632" s="65" t="str">
        <f>IF(Z632=Controles!$D$8,Controles!$E$8,IF(Z632=Controles!$D$9,Controles!$E$9," "))</f>
        <v xml:space="preserve"> </v>
      </c>
      <c r="AB632" s="65" t="str">
        <f t="shared" si="328"/>
        <v/>
      </c>
      <c r="AC632" s="166"/>
      <c r="AD632" s="166"/>
      <c r="AE632" s="166"/>
      <c r="AF632" s="97" t="str">
        <f>+IF(X632=Controles!$D$5,Controles!$N$5,IF(X632=Controles!$D$6,Controles!$N$6,IF(X632=Controles!$D$7,Controles!$N$7," ")))</f>
        <v xml:space="preserve"> </v>
      </c>
      <c r="AG632" s="138" t="str">
        <f>IFERROR(IF(AF632=Controles!$N$5,(($R$632-($R$632*AB632))),IF(AF632=Controles!$N$7,$R$632,""))," ")</f>
        <v/>
      </c>
      <c r="AH632" s="138" t="str">
        <f>IFERROR(IF(AF632=Controles!$N$7,(($S$632-($S$632*AB632))),IF(AF632=Controles!$N$5,$S$632,""))," ")</f>
        <v/>
      </c>
      <c r="AI632" s="178" t="str">
        <f>IFERROR(IF(AG632="","",IF(AG632&lt;=20,"20",IF(AG632&lt;=40,"40",IF(AG632&lt;=60,"60",IF(AG632&lt;=80,"80","100"))))),"")</f>
        <v/>
      </c>
      <c r="AJ632" s="178" t="str">
        <f>IFERROR(IF(AH632="","",IF(AH632&lt;=20,"20",IF(AH632&lt;=40,"40",IF(AH632&lt;=60,"60",IF(AH632&lt;=80,"80","100"))))),"")</f>
        <v/>
      </c>
      <c r="AK632" s="179" t="str">
        <f>IFERROR(VALUE((AI632&amp;""&amp;AJ632))," ")</f>
        <v xml:space="preserve"> </v>
      </c>
      <c r="AL632" s="180" t="str">
        <f>IFERROR(VLOOKUP(AK632,'Matriz Calificación'!$C$54:$F$78,2,FALSE),"")</f>
        <v/>
      </c>
      <c r="AM632" s="181" t="str">
        <f>IFERROR(VLOOKUP(AL632,'Matriz Calificación'!$D$54:$I$78,4,FALSE)," ")</f>
        <v xml:space="preserve"> </v>
      </c>
      <c r="AN632" s="288" t="e" cm="1" vm="1">
        <f t="array" aca="1" ref="AN632" ca="1">INDEX(AK632:AK640,COUNT(AK632:AK640))</f>
        <v>#VALUE!</v>
      </c>
      <c r="AO632" s="288" t="str">
        <f ca="1">IFERROR(VLOOKUP(AN632,'Matriz Calificación'!$C$54:$F$78,2,FALSE),"")</f>
        <v/>
      </c>
      <c r="AP632" s="292" t="str">
        <f ca="1">IFERROR(VLOOKUP(AO632,'Matriz Calificación'!$D$54:$I$78,4,FALSE)," ")</f>
        <v xml:space="preserve"> </v>
      </c>
      <c r="AQ632" s="329" t="str">
        <f ca="1">IFERROR(VLOOKUP(AO632,'Matriz Calificación'!$D$54:$I$78,5,FALSE)," ")</f>
        <v xml:space="preserve"> </v>
      </c>
      <c r="AR632" s="66"/>
      <c r="AS632" s="167"/>
      <c r="AT632" s="167"/>
      <c r="AU632" s="167"/>
      <c r="AV632" s="66"/>
      <c r="AW632" s="167"/>
      <c r="AX632" s="169"/>
      <c r="AY632" s="169"/>
      <c r="AZ632" s="259"/>
      <c r="BA632" s="250"/>
      <c r="BB632" s="169"/>
      <c r="BC632" s="250"/>
    </row>
    <row r="633" spans="2:55" s="170" customFormat="1" ht="21" hidden="1" customHeight="1" x14ac:dyDescent="0.25">
      <c r="B633" s="264"/>
      <c r="C633" s="267"/>
      <c r="D633" s="258"/>
      <c r="E633" s="259"/>
      <c r="F633" s="255"/>
      <c r="G633" s="258"/>
      <c r="H633" s="250"/>
      <c r="I633" s="252"/>
      <c r="J633" s="254"/>
      <c r="K633" s="182"/>
      <c r="L633" s="261"/>
      <c r="M633" s="262"/>
      <c r="N633" s="261"/>
      <c r="O633" s="256"/>
      <c r="P633" s="292"/>
      <c r="Q633" s="261"/>
      <c r="R633" s="330"/>
      <c r="S633" s="330"/>
      <c r="T633" s="330"/>
      <c r="U633" s="328"/>
      <c r="V633" s="292"/>
      <c r="W633" s="149"/>
      <c r="X633" s="166"/>
      <c r="Y633" s="175" t="str">
        <f>IF(X633=Controles!$D$5,Controles!$E$5,IF(X633=Controles!$D$6,Controles!$E$6,IF(X633=Controles!$D$7,Controles!$E$7," ")))</f>
        <v xml:space="preserve"> </v>
      </c>
      <c r="Z633" s="166"/>
      <c r="AA633" s="65" t="str">
        <f>IF(Z633=Controles!$D$8,Controles!$E$8,IF(Z633=Controles!$D$9,Controles!$E$9," "))</f>
        <v xml:space="preserve"> </v>
      </c>
      <c r="AB633" s="65" t="str">
        <f t="shared" si="328"/>
        <v/>
      </c>
      <c r="AC633" s="166"/>
      <c r="AD633" s="166"/>
      <c r="AE633" s="166"/>
      <c r="AF633" s="97" t="str">
        <f>+IF(X633=Controles!$D$5,Controles!$N$5,IF(X633=Controles!$D$6,Controles!$N$6,IF(X633=Controles!$D$7,Controles!$N$7," ")))</f>
        <v xml:space="preserve"> </v>
      </c>
      <c r="AG633" s="138" t="str">
        <f>IFERROR(IF(AND(AF632=Controles!$N$5,AF633=Controles!$N$5),(AG632-(+AG632*AB633)),IF(AF633=Controles!$N$5,(R632-(+R632*AB633)),IF(AF633=Controles!$N$7,AG632,""))),"")</f>
        <v/>
      </c>
      <c r="AH633" s="138" t="str">
        <f>IFERROR(IF(AND(AF632=Controles!$N$7,AF633=Controles!$N$7),(AH632-(+AH632*AB633)),IF(AF633=Controles!$N$7,($S$632-(+$S$632*AB633)),IF(AF633=Controles!$N$5,AH632,""))),"")</f>
        <v/>
      </c>
      <c r="AI633" s="178" t="str">
        <f t="shared" ref="AI633:AI640" si="354">IFERROR(IF(AG633="","",IF(AG633&lt;=20,"20",IF(AG633&lt;=40,"40",IF(AG633&lt;=60,"60",IF(AG633&lt;=80,"80","100"))))),"")</f>
        <v/>
      </c>
      <c r="AJ633" s="178" t="str">
        <f t="shared" ref="AJ633:AJ640" si="355">IFERROR(IF(AH633="","",IF(AH633&lt;=20,"20",IF(AH633&lt;=40,"40",IF(AH633&lt;=60,"60",IF(AH633&lt;=80,"80","100"))))),"")</f>
        <v/>
      </c>
      <c r="AK633" s="179" t="str">
        <f t="shared" ref="AK633:AK640" si="356">IFERROR(VALUE((AI633&amp;""&amp;AJ633))," ")</f>
        <v xml:space="preserve"> </v>
      </c>
      <c r="AL633" s="180" t="str">
        <f>IFERROR(VLOOKUP(AK633,'Matriz Calificación'!$C$54:$F$78,2,FALSE),"")</f>
        <v/>
      </c>
      <c r="AM633" s="181" t="str">
        <f>IFERROR(VLOOKUP(AL633,'Matriz Calificación'!$D$54:$I$78,4,FALSE)," ")</f>
        <v xml:space="preserve"> </v>
      </c>
      <c r="AN633" s="289"/>
      <c r="AO633" s="289"/>
      <c r="AP633" s="292"/>
      <c r="AQ633" s="329"/>
      <c r="AR633" s="66"/>
      <c r="AS633" s="167"/>
      <c r="AT633" s="167"/>
      <c r="AU633" s="167"/>
      <c r="AV633" s="66"/>
      <c r="AW633" s="167"/>
      <c r="AX633" s="169"/>
      <c r="AY633" s="169"/>
      <c r="AZ633" s="259"/>
      <c r="BA633" s="250"/>
      <c r="BB633" s="169"/>
      <c r="BC633" s="250"/>
    </row>
    <row r="634" spans="2:55" s="170" customFormat="1" ht="21" hidden="1" customHeight="1" x14ac:dyDescent="0.25">
      <c r="B634" s="264"/>
      <c r="C634" s="267"/>
      <c r="D634" s="258"/>
      <c r="E634" s="259"/>
      <c r="F634" s="255"/>
      <c r="G634" s="258"/>
      <c r="H634" s="250"/>
      <c r="I634" s="252"/>
      <c r="J634" s="254"/>
      <c r="K634" s="182"/>
      <c r="L634" s="261"/>
      <c r="M634" s="262"/>
      <c r="N634" s="261"/>
      <c r="O634" s="256"/>
      <c r="P634" s="292"/>
      <c r="Q634" s="261"/>
      <c r="R634" s="330"/>
      <c r="S634" s="330"/>
      <c r="T634" s="330"/>
      <c r="U634" s="328"/>
      <c r="V634" s="292"/>
      <c r="W634" s="149"/>
      <c r="X634" s="166"/>
      <c r="Y634" s="175" t="str">
        <f>IF(X634=Controles!$D$5,Controles!$E$5,IF(X634=Controles!$D$6,Controles!$E$6,IF(X634=Controles!$D$7,Controles!$E$7," ")))</f>
        <v xml:space="preserve"> </v>
      </c>
      <c r="Z634" s="166"/>
      <c r="AA634" s="65" t="str">
        <f>IF(Z634=Controles!$D$8,Controles!$E$8,IF(Z634=Controles!$D$9,Controles!$E$9," "))</f>
        <v xml:space="preserve"> </v>
      </c>
      <c r="AB634" s="65" t="str">
        <f t="shared" si="328"/>
        <v/>
      </c>
      <c r="AC634" s="166"/>
      <c r="AD634" s="166"/>
      <c r="AE634" s="166"/>
      <c r="AF634" s="97" t="str">
        <f>+IF(X634=Controles!$D$5,Controles!$N$5,IF(X634=Controles!$D$6,Controles!$N$6,IF(X634=Controles!$D$7,Controles!$N$7," ")))</f>
        <v xml:space="preserve"> </v>
      </c>
      <c r="AG634" s="138" t="str">
        <f>IFERROR(IF(AND(AF633=Controles!$N$5,AF634=Controles!$N$5),(AG633-(+AG633*AB634)),IF(AND(AF633=Controles!$N$7,AF634=Controles!$N$5),(AG632-(+AG632*AB634)),IF(AF634=Controles!$N$7,AG633,""))),"")</f>
        <v/>
      </c>
      <c r="AH634" s="138" t="str">
        <f>IFERROR(IF(AND(AF633=Controles!$N$7,AF634=Controles!$N$7),(AH633-(+AH633*AB634)),IF(AND(AF633=Controles!$N$5,AF634=Controles!$N$7),(AH632-(+AH632*AB634)),IF(AF634=Controles!$N$5,AH633,""))),"")</f>
        <v/>
      </c>
      <c r="AI634" s="178" t="str">
        <f t="shared" si="354"/>
        <v/>
      </c>
      <c r="AJ634" s="178" t="str">
        <f t="shared" si="355"/>
        <v/>
      </c>
      <c r="AK634" s="179" t="str">
        <f t="shared" si="356"/>
        <v xml:space="preserve"> </v>
      </c>
      <c r="AL634" s="180" t="str">
        <f>IFERROR(VLOOKUP(AK634,'Matriz Calificación'!$C$54:$F$78,2,FALSE),"")</f>
        <v/>
      </c>
      <c r="AM634" s="181" t="str">
        <f>IFERROR(VLOOKUP(AL634,'Matriz Calificación'!$D$54:$I$78,4,FALSE)," ")</f>
        <v xml:space="preserve"> </v>
      </c>
      <c r="AN634" s="289"/>
      <c r="AO634" s="289"/>
      <c r="AP634" s="292"/>
      <c r="AQ634" s="329"/>
      <c r="AR634" s="66"/>
      <c r="AS634" s="167"/>
      <c r="AT634" s="167"/>
      <c r="AU634" s="167"/>
      <c r="AV634" s="66"/>
      <c r="AW634" s="167"/>
      <c r="AX634" s="169"/>
      <c r="AY634" s="169"/>
      <c r="AZ634" s="259"/>
      <c r="BA634" s="250"/>
      <c r="BB634" s="169"/>
      <c r="BC634" s="250"/>
    </row>
    <row r="635" spans="2:55" s="170" customFormat="1" ht="21" hidden="1" customHeight="1" x14ac:dyDescent="0.25">
      <c r="B635" s="264"/>
      <c r="C635" s="267"/>
      <c r="D635" s="258"/>
      <c r="E635" s="259"/>
      <c r="F635" s="255"/>
      <c r="G635" s="258"/>
      <c r="H635" s="250"/>
      <c r="I635" s="252"/>
      <c r="J635" s="254"/>
      <c r="K635" s="182"/>
      <c r="L635" s="261"/>
      <c r="M635" s="262"/>
      <c r="N635" s="261"/>
      <c r="O635" s="256"/>
      <c r="P635" s="292"/>
      <c r="Q635" s="261"/>
      <c r="R635" s="330"/>
      <c r="S635" s="330"/>
      <c r="T635" s="330"/>
      <c r="U635" s="328"/>
      <c r="V635" s="292"/>
      <c r="W635" s="149"/>
      <c r="X635" s="166"/>
      <c r="Y635" s="175" t="str">
        <f>IF(X635=Controles!$D$5,Controles!$E$5,IF(X635=Controles!$D$6,Controles!$E$6,IF(X635=Controles!$D$7,Controles!$E$7," ")))</f>
        <v xml:space="preserve"> </v>
      </c>
      <c r="Z635" s="166"/>
      <c r="AA635" s="65" t="str">
        <f>IF(Z635=Controles!$D$8,Controles!$E$8,IF(Z635=Controles!$D$9,Controles!$E$9," "))</f>
        <v xml:space="preserve"> </v>
      </c>
      <c r="AB635" s="65" t="str">
        <f t="shared" si="328"/>
        <v/>
      </c>
      <c r="AC635" s="166"/>
      <c r="AD635" s="166"/>
      <c r="AE635" s="166"/>
      <c r="AF635" s="97" t="str">
        <f>+IF(X635=Controles!$D$5,Controles!$N$5,IF(X635=Controles!$D$6,Controles!$N$6,IF(X635=Controles!$D$7,Controles!$N$7," ")))</f>
        <v xml:space="preserve"> </v>
      </c>
      <c r="AG635" s="138" t="str">
        <f>IFERROR(IF(AND(AF634=Controles!$N$5,AF635=Controles!$N$5),(AG634-(+AG634*AB635)),IF(AND(AF634=Controles!$N$7,AF635=Controles!$N$5),(AG633-(+AG633*AB635)),IF(AF635=Controles!$N$7,AG634,""))),"")</f>
        <v/>
      </c>
      <c r="AH635" s="138" t="str">
        <f>IFERROR(IF(AND(AF634=Controles!$N$7,AF635=Controles!$N$7),(AH634-(+AH634*AB635)),IF(AND(AF634=Controles!$N$5,AF635=Controles!$N$7),(AH633-(+AH633*AB635)),IF(AF635=Controles!$N$5,AH634,""))),"")</f>
        <v/>
      </c>
      <c r="AI635" s="178" t="str">
        <f t="shared" si="354"/>
        <v/>
      </c>
      <c r="AJ635" s="178" t="str">
        <f t="shared" si="355"/>
        <v/>
      </c>
      <c r="AK635" s="179" t="str">
        <f t="shared" si="356"/>
        <v xml:space="preserve"> </v>
      </c>
      <c r="AL635" s="180" t="str">
        <f>IFERROR(VLOOKUP(AK635,'Matriz Calificación'!$C$54:$F$78,2,FALSE),"")</f>
        <v/>
      </c>
      <c r="AM635" s="181" t="str">
        <f>IFERROR(VLOOKUP(AL635,'Matriz Calificación'!$D$54:$I$78,4,FALSE)," ")</f>
        <v xml:space="preserve"> </v>
      </c>
      <c r="AN635" s="289"/>
      <c r="AO635" s="289"/>
      <c r="AP635" s="292"/>
      <c r="AQ635" s="329"/>
      <c r="AR635" s="66"/>
      <c r="AS635" s="167"/>
      <c r="AT635" s="167"/>
      <c r="AU635" s="167"/>
      <c r="AV635" s="66"/>
      <c r="AW635" s="167"/>
      <c r="AX635" s="169"/>
      <c r="AY635" s="169"/>
      <c r="AZ635" s="259"/>
      <c r="BA635" s="250"/>
      <c r="BB635" s="169"/>
      <c r="BC635" s="250"/>
    </row>
    <row r="636" spans="2:55" s="170" customFormat="1" ht="21" hidden="1" customHeight="1" x14ac:dyDescent="0.25">
      <c r="B636" s="264"/>
      <c r="C636" s="267"/>
      <c r="D636" s="258"/>
      <c r="E636" s="259"/>
      <c r="F636" s="255"/>
      <c r="G636" s="258"/>
      <c r="H636" s="250"/>
      <c r="I636" s="252"/>
      <c r="J636" s="254"/>
      <c r="K636" s="182"/>
      <c r="L636" s="261"/>
      <c r="M636" s="262"/>
      <c r="N636" s="261"/>
      <c r="O636" s="256"/>
      <c r="P636" s="292"/>
      <c r="Q636" s="261"/>
      <c r="R636" s="330"/>
      <c r="S636" s="330"/>
      <c r="T636" s="330"/>
      <c r="U636" s="328"/>
      <c r="V636" s="292"/>
      <c r="W636" s="149"/>
      <c r="X636" s="166"/>
      <c r="Y636" s="175" t="str">
        <f>IF(X636=Controles!$D$5,Controles!$E$5,IF(X636=Controles!$D$6,Controles!$E$6,IF(X636=Controles!$D$7,Controles!$E$7," ")))</f>
        <v xml:space="preserve"> </v>
      </c>
      <c r="Z636" s="166"/>
      <c r="AA636" s="65" t="str">
        <f>IF(Z636=Controles!$D$8,Controles!$E$8,IF(Z636=Controles!$D$9,Controles!$E$9," "))</f>
        <v xml:space="preserve"> </v>
      </c>
      <c r="AB636" s="65" t="str">
        <f t="shared" si="328"/>
        <v/>
      </c>
      <c r="AC636" s="166"/>
      <c r="AD636" s="166"/>
      <c r="AE636" s="166"/>
      <c r="AF636" s="97" t="str">
        <f>+IF(X636=Controles!$D$5,Controles!$N$5,IF(X636=Controles!$D$6,Controles!$N$6,IF(X636=Controles!$D$7,Controles!$N$7," ")))</f>
        <v xml:space="preserve"> </v>
      </c>
      <c r="AG636" s="138" t="str">
        <f>IFERROR(IF(AND(AF635=Controles!$N$5,AF636=Controles!$N$5),(AG635-(+AG635*AB636)),IF(AND(AF635=Controles!$N$7,AF636=Controles!$N$5),(AG634-(+AG634*AB636)),IF(AF636=Controles!$N$7,AG635,""))),"")</f>
        <v/>
      </c>
      <c r="AH636" s="138" t="str">
        <f>IFERROR(IF(AND(AF635=Controles!$N$7,AF636=Controles!$N$7),(AH635-(+AH635*AB636)),IF(AND(AF635=Controles!$N$5,AF636=Controles!$N$7),(AH634-(+AH634*AB636)),IF(AF636=Controles!$N$5,AH635,""))),"")</f>
        <v/>
      </c>
      <c r="AI636" s="178" t="str">
        <f t="shared" si="354"/>
        <v/>
      </c>
      <c r="AJ636" s="178" t="str">
        <f t="shared" si="355"/>
        <v/>
      </c>
      <c r="AK636" s="179" t="str">
        <f t="shared" si="356"/>
        <v xml:space="preserve"> </v>
      </c>
      <c r="AL636" s="180" t="str">
        <f>IFERROR(VLOOKUP(AK636,'Matriz Calificación'!$C$54:$F$78,2,FALSE),"")</f>
        <v/>
      </c>
      <c r="AM636" s="181" t="str">
        <f>IFERROR(VLOOKUP(AL636,'Matriz Calificación'!$D$54:$I$78,4,FALSE)," ")</f>
        <v xml:space="preserve"> </v>
      </c>
      <c r="AN636" s="289"/>
      <c r="AO636" s="289"/>
      <c r="AP636" s="292"/>
      <c r="AQ636" s="329"/>
      <c r="AR636" s="66"/>
      <c r="AS636" s="167"/>
      <c r="AT636" s="167"/>
      <c r="AU636" s="167"/>
      <c r="AV636" s="66"/>
      <c r="AW636" s="167"/>
      <c r="AX636" s="169"/>
      <c r="AY636" s="169"/>
      <c r="AZ636" s="259"/>
      <c r="BA636" s="250"/>
      <c r="BB636" s="169"/>
      <c r="BC636" s="250"/>
    </row>
    <row r="637" spans="2:55" s="170" customFormat="1" ht="21" hidden="1" customHeight="1" x14ac:dyDescent="0.25">
      <c r="B637" s="264"/>
      <c r="C637" s="267"/>
      <c r="D637" s="258"/>
      <c r="E637" s="259"/>
      <c r="F637" s="255"/>
      <c r="G637" s="258"/>
      <c r="H637" s="250"/>
      <c r="I637" s="252"/>
      <c r="J637" s="254"/>
      <c r="K637" s="182"/>
      <c r="L637" s="261"/>
      <c r="M637" s="262"/>
      <c r="N637" s="261"/>
      <c r="O637" s="256"/>
      <c r="P637" s="292"/>
      <c r="Q637" s="261"/>
      <c r="R637" s="330"/>
      <c r="S637" s="330"/>
      <c r="T637" s="330"/>
      <c r="U637" s="328"/>
      <c r="V637" s="292"/>
      <c r="W637" s="149"/>
      <c r="X637" s="166"/>
      <c r="Y637" s="175" t="str">
        <f>IF(X637=Controles!$D$5,Controles!$E$5,IF(X637=Controles!$D$6,Controles!$E$6,IF(X637=Controles!$D$7,Controles!$E$7," ")))</f>
        <v xml:space="preserve"> </v>
      </c>
      <c r="Z637" s="166"/>
      <c r="AA637" s="65" t="str">
        <f>IF(Z637=Controles!$D$8,Controles!$E$8,IF(Z637=Controles!$D$9,Controles!$E$9," "))</f>
        <v xml:space="preserve"> </v>
      </c>
      <c r="AB637" s="65" t="str">
        <f t="shared" si="328"/>
        <v/>
      </c>
      <c r="AC637" s="166"/>
      <c r="AD637" s="166"/>
      <c r="AE637" s="166"/>
      <c r="AF637" s="97" t="str">
        <f>+IF(X637=Controles!$D$5,Controles!$N$5,IF(X637=Controles!$D$6,Controles!$N$6,IF(X637=Controles!$D$7,Controles!$N$7," ")))</f>
        <v xml:space="preserve"> </v>
      </c>
      <c r="AG637" s="138" t="str">
        <f>IFERROR(IF(AND(AF636=Controles!$N$5,AF637=Controles!$N$5),(AG636-(+AG636*AB637)),IF(AND(AF636=Controles!$N$7,AF637=Controles!$N$5),(AG635-(+AG635*AB637)),IF(AF637=Controles!$N$7,AG636,""))),"")</f>
        <v/>
      </c>
      <c r="AH637" s="138" t="str">
        <f>IFERROR(IF(AND(AF636=Controles!$N$7,AF637=Controles!$N$7),(AH636-(+AH636*AB637)),IF(AND(AF636=Controles!$N$5,AF637=Controles!$N$7),(AH635-(+AH635*AB637)),IF(AF637=Controles!$N$5,AH636,""))),"")</f>
        <v/>
      </c>
      <c r="AI637" s="178" t="str">
        <f t="shared" si="354"/>
        <v/>
      </c>
      <c r="AJ637" s="178" t="str">
        <f t="shared" si="355"/>
        <v/>
      </c>
      <c r="AK637" s="179" t="str">
        <f t="shared" si="356"/>
        <v xml:space="preserve"> </v>
      </c>
      <c r="AL637" s="180" t="str">
        <f>IFERROR(VLOOKUP(AK637,'Matriz Calificación'!$C$54:$F$78,2,FALSE),"")</f>
        <v/>
      </c>
      <c r="AM637" s="181" t="str">
        <f>IFERROR(VLOOKUP(AL637,'Matriz Calificación'!$D$54:$I$78,4,FALSE)," ")</f>
        <v xml:space="preserve"> </v>
      </c>
      <c r="AN637" s="289"/>
      <c r="AO637" s="289"/>
      <c r="AP637" s="292"/>
      <c r="AQ637" s="329"/>
      <c r="AR637" s="66"/>
      <c r="AS637" s="167"/>
      <c r="AT637" s="167"/>
      <c r="AU637" s="167"/>
      <c r="AV637" s="66"/>
      <c r="AW637" s="167"/>
      <c r="AX637" s="169"/>
      <c r="AY637" s="169"/>
      <c r="AZ637" s="259"/>
      <c r="BA637" s="250"/>
      <c r="BB637" s="169"/>
      <c r="BC637" s="250"/>
    </row>
    <row r="638" spans="2:55" s="170" customFormat="1" ht="21" hidden="1" customHeight="1" x14ac:dyDescent="0.25">
      <c r="B638" s="264"/>
      <c r="C638" s="267"/>
      <c r="D638" s="258"/>
      <c r="E638" s="259"/>
      <c r="F638" s="255"/>
      <c r="G638" s="258"/>
      <c r="H638" s="250"/>
      <c r="I638" s="252"/>
      <c r="J638" s="254"/>
      <c r="K638" s="182"/>
      <c r="L638" s="261"/>
      <c r="M638" s="262"/>
      <c r="N638" s="261"/>
      <c r="O638" s="256"/>
      <c r="P638" s="292"/>
      <c r="Q638" s="261"/>
      <c r="R638" s="330"/>
      <c r="S638" s="330"/>
      <c r="T638" s="330"/>
      <c r="U638" s="328"/>
      <c r="V638" s="292"/>
      <c r="W638" s="149"/>
      <c r="X638" s="166"/>
      <c r="Y638" s="175" t="str">
        <f>IF(X638=Controles!$D$5,Controles!$E$5,IF(X638=Controles!$D$6,Controles!$E$6,IF(X638=Controles!$D$7,Controles!$E$7," ")))</f>
        <v xml:space="preserve"> </v>
      </c>
      <c r="Z638" s="166"/>
      <c r="AA638" s="65" t="str">
        <f>IF(Z638=Controles!$D$8,Controles!$E$8,IF(Z638=Controles!$D$9,Controles!$E$9," "))</f>
        <v xml:space="preserve"> </v>
      </c>
      <c r="AB638" s="65" t="str">
        <f t="shared" si="328"/>
        <v/>
      </c>
      <c r="AC638" s="166"/>
      <c r="AD638" s="166"/>
      <c r="AE638" s="166"/>
      <c r="AF638" s="97" t="str">
        <f>+IF(X638=Controles!$D$5,Controles!$N$5,IF(X638=Controles!$D$6,Controles!$N$6,IF(X638=Controles!$D$7,Controles!$N$7," ")))</f>
        <v xml:space="preserve"> </v>
      </c>
      <c r="AG638" s="138" t="str">
        <f>IFERROR(IF(AND(AF637=Controles!$N$5,AF638=Controles!$N$5),(AG637-(+AG637*AB638)),IF(AND(AF637=Controles!$N$7,AF638=Controles!$N$5),(AG636-(+AG636*AB638)),IF(AF638=Controles!$N$7,AG637,""))),"")</f>
        <v/>
      </c>
      <c r="AH638" s="138" t="str">
        <f>IFERROR(IF(AND(AF637=Controles!$N$7,AF638=Controles!$N$7),(AH637-(+AH637*AB638)),IF(AND(AF637=Controles!$N$5,AF638=Controles!$N$7),(AH636-(+AH636*AB638)),IF(AF638=Controles!$N$5,AH637,""))),"")</f>
        <v/>
      </c>
      <c r="AI638" s="178" t="str">
        <f t="shared" si="354"/>
        <v/>
      </c>
      <c r="AJ638" s="178" t="str">
        <f t="shared" si="355"/>
        <v/>
      </c>
      <c r="AK638" s="179" t="str">
        <f t="shared" si="356"/>
        <v xml:space="preserve"> </v>
      </c>
      <c r="AL638" s="180" t="str">
        <f>IFERROR(VLOOKUP(AK638,'Matriz Calificación'!$C$54:$F$78,2,FALSE),"")</f>
        <v/>
      </c>
      <c r="AM638" s="181" t="str">
        <f>IFERROR(VLOOKUP(AL638,'Matriz Calificación'!$D$54:$I$78,4,FALSE)," ")</f>
        <v xml:space="preserve"> </v>
      </c>
      <c r="AN638" s="289"/>
      <c r="AO638" s="289"/>
      <c r="AP638" s="292"/>
      <c r="AQ638" s="329"/>
      <c r="AR638" s="66"/>
      <c r="AS638" s="165"/>
      <c r="AT638" s="168"/>
      <c r="AU638" s="168"/>
      <c r="AV638" s="66"/>
      <c r="AW638" s="167"/>
      <c r="AX638" s="169"/>
      <c r="AY638" s="169"/>
      <c r="AZ638" s="259"/>
      <c r="BA638" s="250"/>
      <c r="BB638" s="169"/>
      <c r="BC638" s="250"/>
    </row>
    <row r="639" spans="2:55" s="170" customFormat="1" ht="21" hidden="1" customHeight="1" x14ac:dyDescent="0.25">
      <c r="B639" s="264"/>
      <c r="C639" s="267"/>
      <c r="D639" s="258"/>
      <c r="E639" s="259"/>
      <c r="F639" s="255"/>
      <c r="G639" s="258"/>
      <c r="H639" s="250"/>
      <c r="I639" s="252"/>
      <c r="J639" s="254"/>
      <c r="K639" s="182"/>
      <c r="L639" s="261"/>
      <c r="M639" s="262"/>
      <c r="N639" s="261"/>
      <c r="O639" s="256"/>
      <c r="P639" s="292"/>
      <c r="Q639" s="261"/>
      <c r="R639" s="330"/>
      <c r="S639" s="330"/>
      <c r="T639" s="330"/>
      <c r="U639" s="328"/>
      <c r="V639" s="292"/>
      <c r="W639" s="149"/>
      <c r="X639" s="166"/>
      <c r="Y639" s="175" t="str">
        <f>IF(X639=Controles!$D$5,Controles!$E$5,IF(X639=Controles!$D$6,Controles!$E$6,IF(X639=Controles!$D$7,Controles!$E$7," ")))</f>
        <v xml:space="preserve"> </v>
      </c>
      <c r="Z639" s="166"/>
      <c r="AA639" s="65" t="str">
        <f>IF(Z639=Controles!$D$8,Controles!$E$8,IF(Z639=Controles!$D$9,Controles!$E$9," "))</f>
        <v xml:space="preserve"> </v>
      </c>
      <c r="AB639" s="65" t="str">
        <f t="shared" si="328"/>
        <v/>
      </c>
      <c r="AC639" s="166"/>
      <c r="AD639" s="166"/>
      <c r="AE639" s="166"/>
      <c r="AF639" s="97" t="str">
        <f>+IF(X639=Controles!$D$5,Controles!$N$5,IF(X639=Controles!$D$6,Controles!$N$6,IF(X639=Controles!$D$7,Controles!$N$7," ")))</f>
        <v xml:space="preserve"> </v>
      </c>
      <c r="AG639" s="138" t="str">
        <f>IFERROR(IF(AND(AF638=Controles!$N$5,AF639=Controles!$N$5),(AG638-(+AG638*AB639)),IF(AND(AF638=Controles!$N$7,AF639=Controles!$N$5),(AG637-(+AG637*AB639)),IF(AF639=Controles!$N$7,AG638,""))),"")</f>
        <v/>
      </c>
      <c r="AH639" s="138" t="str">
        <f>IFERROR(IF(AND(AF638=Controles!$N$7,AF639=Controles!$N$7),(AH638-(+AH638*AB639)),IF(AND(AF638=Controles!$N$5,AF639=Controles!$N$7),(AH637-(+AH637*AB639)),IF(AF639=Controles!$N$5,AH638,""))),"")</f>
        <v/>
      </c>
      <c r="AI639" s="178" t="str">
        <f t="shared" si="354"/>
        <v/>
      </c>
      <c r="AJ639" s="178" t="str">
        <f t="shared" si="355"/>
        <v/>
      </c>
      <c r="AK639" s="179" t="str">
        <f t="shared" si="356"/>
        <v xml:space="preserve"> </v>
      </c>
      <c r="AL639" s="180" t="str">
        <f>IFERROR(VLOOKUP(AK639,'Matriz Calificación'!$C$54:$F$78,2,FALSE),"")</f>
        <v/>
      </c>
      <c r="AM639" s="181" t="str">
        <f>IFERROR(VLOOKUP(AL639,'Matriz Calificación'!$D$54:$I$78,4,FALSE)," ")</f>
        <v xml:space="preserve"> </v>
      </c>
      <c r="AN639" s="289"/>
      <c r="AO639" s="289"/>
      <c r="AP639" s="292"/>
      <c r="AQ639" s="329"/>
      <c r="AR639" s="66"/>
      <c r="AS639" s="165"/>
      <c r="AT639" s="168"/>
      <c r="AU639" s="168"/>
      <c r="AV639" s="66"/>
      <c r="AW639" s="167"/>
      <c r="AX639" s="169"/>
      <c r="AY639" s="169"/>
      <c r="AZ639" s="259"/>
      <c r="BA639" s="250"/>
      <c r="BB639" s="169"/>
      <c r="BC639" s="250"/>
    </row>
    <row r="640" spans="2:55" s="170" customFormat="1" ht="21" hidden="1" customHeight="1" x14ac:dyDescent="0.25">
      <c r="B640" s="265"/>
      <c r="C640" s="268"/>
      <c r="D640" s="258"/>
      <c r="E640" s="259"/>
      <c r="F640" s="255"/>
      <c r="G640" s="258"/>
      <c r="H640" s="250"/>
      <c r="I640" s="253"/>
      <c r="J640" s="254"/>
      <c r="K640" s="182"/>
      <c r="L640" s="261"/>
      <c r="M640" s="262"/>
      <c r="N640" s="261"/>
      <c r="O640" s="257"/>
      <c r="P640" s="292"/>
      <c r="Q640" s="261"/>
      <c r="R640" s="330"/>
      <c r="S640" s="330"/>
      <c r="T640" s="330"/>
      <c r="U640" s="328"/>
      <c r="V640" s="292"/>
      <c r="W640" s="149"/>
      <c r="X640" s="166"/>
      <c r="Y640" s="175" t="str">
        <f>IF(X640=Controles!$D$5,Controles!$E$5,IF(X640=Controles!$D$6,Controles!$E$6,IF(X640=Controles!$D$7,Controles!$E$7," ")))</f>
        <v xml:space="preserve"> </v>
      </c>
      <c r="Z640" s="166"/>
      <c r="AA640" s="65" t="str">
        <f>IF(Z640=Controles!$D$8,Controles!$E$8,IF(Z640=Controles!$D$9,Controles!$E$9," "))</f>
        <v xml:space="preserve"> </v>
      </c>
      <c r="AB640" s="65" t="str">
        <f t="shared" si="328"/>
        <v/>
      </c>
      <c r="AC640" s="166"/>
      <c r="AD640" s="166"/>
      <c r="AE640" s="166"/>
      <c r="AF640" s="97" t="str">
        <f>+IF(X640=Controles!$D$5,Controles!$N$5,IF(X640=Controles!$D$6,Controles!$N$6,IF(X640=Controles!$D$7,Controles!$N$7," ")))</f>
        <v xml:space="preserve"> </v>
      </c>
      <c r="AG640" s="138" t="str">
        <f>IFERROR(IF(AND(AF639=Controles!$N$5,AF640=Controles!$N$5),(AG639-(+AG639*AB640)),IF(AND(AF639=Controles!$N$7,AF640=Controles!$N$5),(AG638-(+AG638*AB640)),IF(AF640=Controles!$N$7,AG639,""))),"")</f>
        <v/>
      </c>
      <c r="AH640" s="138" t="str">
        <f>IFERROR(IF(AND(AF639=Controles!$N$7,AF640=Controles!$N$7),(AH639-(+AH639*AB640)),IF(AND(AF639=Controles!$N$5,AF640=Controles!$N$7),(AH638-(+AH638*AB640)),IF(AF640=Controles!$N$5,AH639,""))),"")</f>
        <v/>
      </c>
      <c r="AI640" s="178" t="str">
        <f t="shared" si="354"/>
        <v/>
      </c>
      <c r="AJ640" s="178" t="str">
        <f t="shared" si="355"/>
        <v/>
      </c>
      <c r="AK640" s="179" t="str">
        <f t="shared" si="356"/>
        <v xml:space="preserve"> </v>
      </c>
      <c r="AL640" s="180" t="str">
        <f>IFERROR(VLOOKUP(AK640,'Matriz Calificación'!$C$54:$F$78,2,FALSE),"")</f>
        <v/>
      </c>
      <c r="AM640" s="181" t="str">
        <f>IFERROR(VLOOKUP(AL640,'Matriz Calificación'!$D$54:$I$78,4,FALSE)," ")</f>
        <v xml:space="preserve"> </v>
      </c>
      <c r="AN640" s="290"/>
      <c r="AO640" s="290"/>
      <c r="AP640" s="292"/>
      <c r="AQ640" s="329"/>
      <c r="AR640" s="66"/>
      <c r="AS640" s="165"/>
      <c r="AT640" s="67"/>
      <c r="AU640" s="67"/>
      <c r="AV640" s="66"/>
      <c r="AW640" s="167"/>
      <c r="AX640" s="169"/>
      <c r="AY640" s="169"/>
      <c r="AZ640" s="259"/>
      <c r="BA640" s="250"/>
      <c r="BB640" s="169"/>
      <c r="BC640" s="250"/>
    </row>
    <row r="641" spans="21:21" hidden="1" x14ac:dyDescent="0.25">
      <c r="U641" s="171"/>
    </row>
  </sheetData>
  <sheetProtection formatCells="0" selectLockedCells="1" selectUnlockedCells="1"/>
  <autoFilter ref="B10:BC640" xr:uid="{00000000-0001-0000-0100-000000000000}"/>
  <mergeCells count="1966">
    <mergeCell ref="AN560:AN568"/>
    <mergeCell ref="AN569:AN577"/>
    <mergeCell ref="AN578:AN586"/>
    <mergeCell ref="AN587:AN595"/>
    <mergeCell ref="AN596:AN604"/>
    <mergeCell ref="AN605:AN613"/>
    <mergeCell ref="AN614:AN622"/>
    <mergeCell ref="AN623:AN631"/>
    <mergeCell ref="AN632:AN640"/>
    <mergeCell ref="AN362:AN370"/>
    <mergeCell ref="AN371:AN379"/>
    <mergeCell ref="AN380:AN388"/>
    <mergeCell ref="AN389:AN397"/>
    <mergeCell ref="AN398:AN406"/>
    <mergeCell ref="AN407:AN415"/>
    <mergeCell ref="AN416:AN424"/>
    <mergeCell ref="AN425:AN433"/>
    <mergeCell ref="AN434:AN442"/>
    <mergeCell ref="AN443:AN451"/>
    <mergeCell ref="AN452:AN460"/>
    <mergeCell ref="AN461:AN469"/>
    <mergeCell ref="AN470:AN478"/>
    <mergeCell ref="AN479:AN487"/>
    <mergeCell ref="AN488:AN496"/>
    <mergeCell ref="AN497:AN505"/>
    <mergeCell ref="AN506:AN514"/>
    <mergeCell ref="AN218:AN226"/>
    <mergeCell ref="AN227:AN235"/>
    <mergeCell ref="AN236:AN244"/>
    <mergeCell ref="AN245:AN253"/>
    <mergeCell ref="AN254:AN262"/>
    <mergeCell ref="AN263:AN271"/>
    <mergeCell ref="AN272:AN280"/>
    <mergeCell ref="AN281:AN289"/>
    <mergeCell ref="AN290:AN298"/>
    <mergeCell ref="AN299:AN307"/>
    <mergeCell ref="AN308:AN316"/>
    <mergeCell ref="AN317:AN325"/>
    <mergeCell ref="AN326:AN334"/>
    <mergeCell ref="AN335:AN343"/>
    <mergeCell ref="AN344:AN352"/>
    <mergeCell ref="AN524:AN532"/>
    <mergeCell ref="AN533:AN541"/>
    <mergeCell ref="BA632:BA640"/>
    <mergeCell ref="BC632:BC640"/>
    <mergeCell ref="BA623:BA631"/>
    <mergeCell ref="BC623:BC631"/>
    <mergeCell ref="B632:B640"/>
    <mergeCell ref="C632:C640"/>
    <mergeCell ref="D632:D640"/>
    <mergeCell ref="E632:E640"/>
    <mergeCell ref="F632:F640"/>
    <mergeCell ref="G632:G640"/>
    <mergeCell ref="J632:J640"/>
    <mergeCell ref="L632:L640"/>
    <mergeCell ref="M632:M640"/>
    <mergeCell ref="N632:N640"/>
    <mergeCell ref="O632:O640"/>
    <mergeCell ref="P632:P640"/>
    <mergeCell ref="Q632:Q640"/>
    <mergeCell ref="R632:R640"/>
    <mergeCell ref="H632:H640"/>
    <mergeCell ref="I632:I640"/>
    <mergeCell ref="H623:H631"/>
    <mergeCell ref="L614:L622"/>
    <mergeCell ref="M614:M622"/>
    <mergeCell ref="N614:N622"/>
    <mergeCell ref="O614:O622"/>
    <mergeCell ref="AO623:AO631"/>
    <mergeCell ref="I11:I19"/>
    <mergeCell ref="AO632:AO640"/>
    <mergeCell ref="AP632:AP640"/>
    <mergeCell ref="AQ632:AQ640"/>
    <mergeCell ref="AZ632:AZ640"/>
    <mergeCell ref="L605:L613"/>
    <mergeCell ref="M605:M613"/>
    <mergeCell ref="N605:N613"/>
    <mergeCell ref="O605:O613"/>
    <mergeCell ref="P605:P613"/>
    <mergeCell ref="Q605:Q613"/>
    <mergeCell ref="U605:U613"/>
    <mergeCell ref="V605:V613"/>
    <mergeCell ref="AP623:AP631"/>
    <mergeCell ref="AQ623:AQ631"/>
    <mergeCell ref="AZ623:AZ631"/>
    <mergeCell ref="AQ614:AQ622"/>
    <mergeCell ref="I623:I631"/>
    <mergeCell ref="P614:P622"/>
    <mergeCell ref="AN29:AN37"/>
    <mergeCell ref="AN38:AN46"/>
    <mergeCell ref="AN47:AN55"/>
    <mergeCell ref="AN56:AN64"/>
    <mergeCell ref="AN65:AN73"/>
    <mergeCell ref="AN74:AN82"/>
    <mergeCell ref="AN83:AN91"/>
    <mergeCell ref="AN92:AN100"/>
    <mergeCell ref="B614:B622"/>
    <mergeCell ref="C614:C622"/>
    <mergeCell ref="D614:D622"/>
    <mergeCell ref="E614:E622"/>
    <mergeCell ref="T632:T640"/>
    <mergeCell ref="U632:U640"/>
    <mergeCell ref="V632:V640"/>
    <mergeCell ref="U623:U631"/>
    <mergeCell ref="V623:V631"/>
    <mergeCell ref="B623:B631"/>
    <mergeCell ref="C623:C631"/>
    <mergeCell ref="D623:D631"/>
    <mergeCell ref="E623:E631"/>
    <mergeCell ref="F623:F631"/>
    <mergeCell ref="G623:G631"/>
    <mergeCell ref="J623:J631"/>
    <mergeCell ref="L623:L631"/>
    <mergeCell ref="M623:M631"/>
    <mergeCell ref="N623:N631"/>
    <mergeCell ref="S632:S640"/>
    <mergeCell ref="R623:R631"/>
    <mergeCell ref="S623:S631"/>
    <mergeCell ref="F614:F622"/>
    <mergeCell ref="G614:G622"/>
    <mergeCell ref="T623:T631"/>
    <mergeCell ref="S614:S622"/>
    <mergeCell ref="T614:T622"/>
    <mergeCell ref="U614:U622"/>
    <mergeCell ref="V614:V622"/>
    <mergeCell ref="H614:H622"/>
    <mergeCell ref="I614:I622"/>
    <mergeCell ref="J614:J622"/>
    <mergeCell ref="Q614:Q622"/>
    <mergeCell ref="BC587:BC595"/>
    <mergeCell ref="S587:S595"/>
    <mergeCell ref="Q587:Q595"/>
    <mergeCell ref="R587:R595"/>
    <mergeCell ref="U596:U604"/>
    <mergeCell ref="V596:V604"/>
    <mergeCell ref="T596:T604"/>
    <mergeCell ref="AO605:AO613"/>
    <mergeCell ref="AP605:AP613"/>
    <mergeCell ref="AQ605:AQ613"/>
    <mergeCell ref="AZ605:AZ613"/>
    <mergeCell ref="BA605:BA613"/>
    <mergeCell ref="BC605:BC613"/>
    <mergeCell ref="BA596:BA604"/>
    <mergeCell ref="O623:O631"/>
    <mergeCell ref="P623:P631"/>
    <mergeCell ref="Q623:Q631"/>
    <mergeCell ref="R614:R622"/>
    <mergeCell ref="T605:T613"/>
    <mergeCell ref="AZ614:AZ622"/>
    <mergeCell ref="BA614:BA622"/>
    <mergeCell ref="BC614:BC622"/>
    <mergeCell ref="BC596:BC604"/>
    <mergeCell ref="AO596:AO604"/>
    <mergeCell ref="AP596:AP604"/>
    <mergeCell ref="AQ596:AQ604"/>
    <mergeCell ref="AZ596:AZ604"/>
    <mergeCell ref="AO614:AO622"/>
    <mergeCell ref="AP614:AP622"/>
    <mergeCell ref="B596:B604"/>
    <mergeCell ref="C596:C604"/>
    <mergeCell ref="D596:D604"/>
    <mergeCell ref="E596:E604"/>
    <mergeCell ref="F596:F604"/>
    <mergeCell ref="G596:G604"/>
    <mergeCell ref="J596:J604"/>
    <mergeCell ref="L596:L604"/>
    <mergeCell ref="M596:M604"/>
    <mergeCell ref="N596:N604"/>
    <mergeCell ref="O596:O604"/>
    <mergeCell ref="P596:P604"/>
    <mergeCell ref="Q596:Q604"/>
    <mergeCell ref="R596:R604"/>
    <mergeCell ref="S596:S604"/>
    <mergeCell ref="R605:R613"/>
    <mergeCell ref="S605:S613"/>
    <mergeCell ref="B605:B613"/>
    <mergeCell ref="C605:C613"/>
    <mergeCell ref="D605:D613"/>
    <mergeCell ref="E605:E613"/>
    <mergeCell ref="F605:F613"/>
    <mergeCell ref="G605:G613"/>
    <mergeCell ref="H605:H613"/>
    <mergeCell ref="I605:I613"/>
    <mergeCell ref="J605:J613"/>
    <mergeCell ref="H596:H604"/>
    <mergeCell ref="I596:I604"/>
    <mergeCell ref="B587:B595"/>
    <mergeCell ref="C587:C595"/>
    <mergeCell ref="D587:D595"/>
    <mergeCell ref="E587:E595"/>
    <mergeCell ref="F587:F595"/>
    <mergeCell ref="G587:G595"/>
    <mergeCell ref="AO578:AO586"/>
    <mergeCell ref="AP578:AP586"/>
    <mergeCell ref="AQ578:AQ586"/>
    <mergeCell ref="AZ578:AZ586"/>
    <mergeCell ref="BA578:BA586"/>
    <mergeCell ref="T587:T595"/>
    <mergeCell ref="U587:U595"/>
    <mergeCell ref="V587:V595"/>
    <mergeCell ref="AO587:AO595"/>
    <mergeCell ref="AP587:AP595"/>
    <mergeCell ref="J587:J595"/>
    <mergeCell ref="L587:L595"/>
    <mergeCell ref="M587:M595"/>
    <mergeCell ref="N587:N595"/>
    <mergeCell ref="O587:O595"/>
    <mergeCell ref="P587:P595"/>
    <mergeCell ref="AQ587:AQ595"/>
    <mergeCell ref="AZ587:AZ595"/>
    <mergeCell ref="BA587:BA595"/>
    <mergeCell ref="H587:H595"/>
    <mergeCell ref="I587:I595"/>
    <mergeCell ref="BC578:BC586"/>
    <mergeCell ref="BA569:BA577"/>
    <mergeCell ref="BC569:BC577"/>
    <mergeCell ref="B578:B586"/>
    <mergeCell ref="C578:C586"/>
    <mergeCell ref="D578:D586"/>
    <mergeCell ref="E578:E586"/>
    <mergeCell ref="F578:F586"/>
    <mergeCell ref="G578:G586"/>
    <mergeCell ref="J578:J586"/>
    <mergeCell ref="L578:L586"/>
    <mergeCell ref="M578:M586"/>
    <mergeCell ref="N578:N586"/>
    <mergeCell ref="O578:O586"/>
    <mergeCell ref="P578:P586"/>
    <mergeCell ref="Q578:Q586"/>
    <mergeCell ref="R578:R586"/>
    <mergeCell ref="S578:S586"/>
    <mergeCell ref="T578:T586"/>
    <mergeCell ref="U578:U586"/>
    <mergeCell ref="V578:V586"/>
    <mergeCell ref="U569:U577"/>
    <mergeCell ref="V569:V577"/>
    <mergeCell ref="AO569:AO577"/>
    <mergeCell ref="AP569:AP577"/>
    <mergeCell ref="H578:H586"/>
    <mergeCell ref="I578:I586"/>
    <mergeCell ref="H569:H577"/>
    <mergeCell ref="I569:I577"/>
    <mergeCell ref="BC551:BC559"/>
    <mergeCell ref="AQ569:AQ577"/>
    <mergeCell ref="AZ569:AZ577"/>
    <mergeCell ref="AQ560:AQ568"/>
    <mergeCell ref="AZ560:AZ568"/>
    <mergeCell ref="BA560:BA568"/>
    <mergeCell ref="BC560:BC568"/>
    <mergeCell ref="B569:B577"/>
    <mergeCell ref="C569:C577"/>
    <mergeCell ref="D569:D577"/>
    <mergeCell ref="E569:E577"/>
    <mergeCell ref="F569:F577"/>
    <mergeCell ref="G569:G577"/>
    <mergeCell ref="J569:J577"/>
    <mergeCell ref="L569:L577"/>
    <mergeCell ref="M569:M577"/>
    <mergeCell ref="N569:N577"/>
    <mergeCell ref="O569:O577"/>
    <mergeCell ref="P569:P577"/>
    <mergeCell ref="Q569:Q577"/>
    <mergeCell ref="R569:R577"/>
    <mergeCell ref="S569:S577"/>
    <mergeCell ref="T569:T577"/>
    <mergeCell ref="S560:S568"/>
    <mergeCell ref="T560:T568"/>
    <mergeCell ref="U560:U568"/>
    <mergeCell ref="V560:V568"/>
    <mergeCell ref="AO560:AO568"/>
    <mergeCell ref="M560:M568"/>
    <mergeCell ref="N560:N568"/>
    <mergeCell ref="O560:O568"/>
    <mergeCell ref="AN551:AN559"/>
    <mergeCell ref="P560:P568"/>
    <mergeCell ref="Q560:Q568"/>
    <mergeCell ref="R560:R568"/>
    <mergeCell ref="B560:B568"/>
    <mergeCell ref="C560:C568"/>
    <mergeCell ref="D560:D568"/>
    <mergeCell ref="E560:E568"/>
    <mergeCell ref="F560:F568"/>
    <mergeCell ref="G560:G568"/>
    <mergeCell ref="AQ551:AQ559"/>
    <mergeCell ref="AZ551:AZ559"/>
    <mergeCell ref="BA551:BA559"/>
    <mergeCell ref="AP551:AP559"/>
    <mergeCell ref="L560:L568"/>
    <mergeCell ref="AP560:AP568"/>
    <mergeCell ref="BC542:BC550"/>
    <mergeCell ref="B551:B559"/>
    <mergeCell ref="C551:C559"/>
    <mergeCell ref="D551:D559"/>
    <mergeCell ref="E551:E559"/>
    <mergeCell ref="F551:F559"/>
    <mergeCell ref="G551:G559"/>
    <mergeCell ref="J551:J559"/>
    <mergeCell ref="L551:L559"/>
    <mergeCell ref="M551:M559"/>
    <mergeCell ref="N551:N559"/>
    <mergeCell ref="O551:O559"/>
    <mergeCell ref="P551:P559"/>
    <mergeCell ref="Q551:Q559"/>
    <mergeCell ref="R551:R559"/>
    <mergeCell ref="S551:S559"/>
    <mergeCell ref="T551:T559"/>
    <mergeCell ref="U551:U559"/>
    <mergeCell ref="V551:V559"/>
    <mergeCell ref="U542:U550"/>
    <mergeCell ref="V542:V550"/>
    <mergeCell ref="AO551:AO559"/>
    <mergeCell ref="AO542:AO550"/>
    <mergeCell ref="AP542:AP550"/>
    <mergeCell ref="B542:B550"/>
    <mergeCell ref="AQ542:AQ550"/>
    <mergeCell ref="AQ533:AQ541"/>
    <mergeCell ref="AZ533:AZ541"/>
    <mergeCell ref="BA533:BA541"/>
    <mergeCell ref="BC533:BC541"/>
    <mergeCell ref="U533:U541"/>
    <mergeCell ref="AO533:AO541"/>
    <mergeCell ref="AP533:AP541"/>
    <mergeCell ref="C542:C550"/>
    <mergeCell ref="D542:D550"/>
    <mergeCell ref="E542:E550"/>
    <mergeCell ref="F542:F550"/>
    <mergeCell ref="G542:G550"/>
    <mergeCell ref="J542:J550"/>
    <mergeCell ref="L542:L550"/>
    <mergeCell ref="M542:M550"/>
    <mergeCell ref="N542:N550"/>
    <mergeCell ref="O542:O550"/>
    <mergeCell ref="P542:P550"/>
    <mergeCell ref="Q542:Q550"/>
    <mergeCell ref="R542:R550"/>
    <mergeCell ref="S542:S550"/>
    <mergeCell ref="T542:T550"/>
    <mergeCell ref="S533:S541"/>
    <mergeCell ref="BA542:BA550"/>
    <mergeCell ref="BA515:BA523"/>
    <mergeCell ref="BC515:BC523"/>
    <mergeCell ref="B524:B532"/>
    <mergeCell ref="C524:C532"/>
    <mergeCell ref="D524:D532"/>
    <mergeCell ref="E524:E532"/>
    <mergeCell ref="F524:F532"/>
    <mergeCell ref="G524:G532"/>
    <mergeCell ref="J524:J532"/>
    <mergeCell ref="L524:L532"/>
    <mergeCell ref="M524:M532"/>
    <mergeCell ref="N524:N532"/>
    <mergeCell ref="T515:T523"/>
    <mergeCell ref="AO515:AO523"/>
    <mergeCell ref="AP515:AP523"/>
    <mergeCell ref="AQ515:AQ523"/>
    <mergeCell ref="AZ515:AZ523"/>
    <mergeCell ref="O524:O532"/>
    <mergeCell ref="P524:P532"/>
    <mergeCell ref="Q524:Q532"/>
    <mergeCell ref="R524:R532"/>
    <mergeCell ref="S524:S532"/>
    <mergeCell ref="T524:T532"/>
    <mergeCell ref="AZ542:AZ550"/>
    <mergeCell ref="AN542:AN550"/>
    <mergeCell ref="BA524:BA532"/>
    <mergeCell ref="BC524:BC532"/>
    <mergeCell ref="AN515:AN523"/>
    <mergeCell ref="B533:B541"/>
    <mergeCell ref="C533:C541"/>
    <mergeCell ref="D533:D541"/>
    <mergeCell ref="E533:E541"/>
    <mergeCell ref="F533:F541"/>
    <mergeCell ref="G533:G541"/>
    <mergeCell ref="V533:V541"/>
    <mergeCell ref="U515:U523"/>
    <mergeCell ref="V515:V523"/>
    <mergeCell ref="H533:H541"/>
    <mergeCell ref="I533:I541"/>
    <mergeCell ref="H524:H532"/>
    <mergeCell ref="I524:I532"/>
    <mergeCell ref="P533:P541"/>
    <mergeCell ref="T533:T541"/>
    <mergeCell ref="J533:J541"/>
    <mergeCell ref="L533:L541"/>
    <mergeCell ref="M533:M541"/>
    <mergeCell ref="N533:N541"/>
    <mergeCell ref="O533:O541"/>
    <mergeCell ref="Q533:Q541"/>
    <mergeCell ref="R533:R541"/>
    <mergeCell ref="U524:U532"/>
    <mergeCell ref="V524:V532"/>
    <mergeCell ref="AO524:AO532"/>
    <mergeCell ref="AP524:AP532"/>
    <mergeCell ref="AQ524:AQ532"/>
    <mergeCell ref="AZ524:AZ532"/>
    <mergeCell ref="AO506:AO514"/>
    <mergeCell ref="AP506:AP514"/>
    <mergeCell ref="J506:J514"/>
    <mergeCell ref="L506:L514"/>
    <mergeCell ref="M506:M514"/>
    <mergeCell ref="N506:N514"/>
    <mergeCell ref="O506:O514"/>
    <mergeCell ref="P506:P514"/>
    <mergeCell ref="Q506:Q514"/>
    <mergeCell ref="R506:R514"/>
    <mergeCell ref="AQ506:AQ514"/>
    <mergeCell ref="AZ506:AZ514"/>
    <mergeCell ref="BA506:BA514"/>
    <mergeCell ref="BC506:BC514"/>
    <mergeCell ref="B515:B523"/>
    <mergeCell ref="C515:C523"/>
    <mergeCell ref="D515:D523"/>
    <mergeCell ref="E515:E523"/>
    <mergeCell ref="F515:F523"/>
    <mergeCell ref="G515:G523"/>
    <mergeCell ref="J515:J523"/>
    <mergeCell ref="L515:L523"/>
    <mergeCell ref="M515:M523"/>
    <mergeCell ref="N515:N523"/>
    <mergeCell ref="O515:O523"/>
    <mergeCell ref="P515:P523"/>
    <mergeCell ref="Q515:Q523"/>
    <mergeCell ref="R515:R523"/>
    <mergeCell ref="S515:S523"/>
    <mergeCell ref="S506:S514"/>
    <mergeCell ref="T506:T514"/>
    <mergeCell ref="U506:U514"/>
    <mergeCell ref="V506:V514"/>
    <mergeCell ref="B506:B514"/>
    <mergeCell ref="C506:C514"/>
    <mergeCell ref="D506:D514"/>
    <mergeCell ref="E506:E514"/>
    <mergeCell ref="F506:F514"/>
    <mergeCell ref="G506:G514"/>
    <mergeCell ref="H506:H514"/>
    <mergeCell ref="I506:I514"/>
    <mergeCell ref="H515:H523"/>
    <mergeCell ref="I515:I523"/>
    <mergeCell ref="BC497:BC505"/>
    <mergeCell ref="BA488:BA496"/>
    <mergeCell ref="BC488:BC496"/>
    <mergeCell ref="B497:B505"/>
    <mergeCell ref="C497:C505"/>
    <mergeCell ref="D497:D505"/>
    <mergeCell ref="E497:E505"/>
    <mergeCell ref="F497:F505"/>
    <mergeCell ref="G497:G505"/>
    <mergeCell ref="J497:J505"/>
    <mergeCell ref="L497:L505"/>
    <mergeCell ref="M497:M505"/>
    <mergeCell ref="N497:N505"/>
    <mergeCell ref="O497:O505"/>
    <mergeCell ref="P497:P505"/>
    <mergeCell ref="Q497:Q505"/>
    <mergeCell ref="R497:R505"/>
    <mergeCell ref="S497:S505"/>
    <mergeCell ref="T497:T505"/>
    <mergeCell ref="U497:U505"/>
    <mergeCell ref="V497:V505"/>
    <mergeCell ref="U488:U496"/>
    <mergeCell ref="V488:V496"/>
    <mergeCell ref="AO488:AO496"/>
    <mergeCell ref="AP488:AP496"/>
    <mergeCell ref="H497:H505"/>
    <mergeCell ref="I497:I505"/>
    <mergeCell ref="AO497:AO505"/>
    <mergeCell ref="AP497:AP505"/>
    <mergeCell ref="AQ497:AQ505"/>
    <mergeCell ref="AZ497:AZ505"/>
    <mergeCell ref="BA497:BA505"/>
    <mergeCell ref="B488:B496"/>
    <mergeCell ref="C488:C496"/>
    <mergeCell ref="D488:D496"/>
    <mergeCell ref="E488:E496"/>
    <mergeCell ref="F488:F496"/>
    <mergeCell ref="G488:G496"/>
    <mergeCell ref="J488:J496"/>
    <mergeCell ref="L488:L496"/>
    <mergeCell ref="M488:M496"/>
    <mergeCell ref="N488:N496"/>
    <mergeCell ref="O488:O496"/>
    <mergeCell ref="P488:P496"/>
    <mergeCell ref="Q488:Q496"/>
    <mergeCell ref="R488:R496"/>
    <mergeCell ref="S488:S496"/>
    <mergeCell ref="T488:T496"/>
    <mergeCell ref="S479:S487"/>
    <mergeCell ref="T479:T487"/>
    <mergeCell ref="M479:M487"/>
    <mergeCell ref="N479:N487"/>
    <mergeCell ref="O479:O487"/>
    <mergeCell ref="P479:P487"/>
    <mergeCell ref="Q479:Q487"/>
    <mergeCell ref="B479:B487"/>
    <mergeCell ref="C479:C487"/>
    <mergeCell ref="D479:D487"/>
    <mergeCell ref="E479:E487"/>
    <mergeCell ref="F479:F487"/>
    <mergeCell ref="G479:G487"/>
    <mergeCell ref="L479:L487"/>
    <mergeCell ref="AQ488:AQ496"/>
    <mergeCell ref="AZ488:AZ496"/>
    <mergeCell ref="AQ479:AQ487"/>
    <mergeCell ref="AZ479:AZ487"/>
    <mergeCell ref="BA479:BA487"/>
    <mergeCell ref="BC479:BC487"/>
    <mergeCell ref="U479:U487"/>
    <mergeCell ref="V479:V487"/>
    <mergeCell ref="AO479:AO487"/>
    <mergeCell ref="AP461:AP469"/>
    <mergeCell ref="T452:T460"/>
    <mergeCell ref="J452:J460"/>
    <mergeCell ref="L452:L460"/>
    <mergeCell ref="M452:M460"/>
    <mergeCell ref="N452:N460"/>
    <mergeCell ref="O452:O460"/>
    <mergeCell ref="Q452:Q460"/>
    <mergeCell ref="R452:R460"/>
    <mergeCell ref="BC461:BC469"/>
    <mergeCell ref="BC470:BC478"/>
    <mergeCell ref="T461:T469"/>
    <mergeCell ref="P461:P469"/>
    <mergeCell ref="Q461:Q469"/>
    <mergeCell ref="R461:R469"/>
    <mergeCell ref="S461:S469"/>
    <mergeCell ref="BA461:BA469"/>
    <mergeCell ref="BA452:BA460"/>
    <mergeCell ref="R479:R487"/>
    <mergeCell ref="AQ470:AQ478"/>
    <mergeCell ref="AZ470:AZ478"/>
    <mergeCell ref="BA470:BA478"/>
    <mergeCell ref="AP470:AP478"/>
    <mergeCell ref="B470:B478"/>
    <mergeCell ref="C470:C478"/>
    <mergeCell ref="D470:D478"/>
    <mergeCell ref="E470:E478"/>
    <mergeCell ref="F470:F478"/>
    <mergeCell ref="G470:G478"/>
    <mergeCell ref="J470:J478"/>
    <mergeCell ref="L470:L478"/>
    <mergeCell ref="M470:M478"/>
    <mergeCell ref="N470:N478"/>
    <mergeCell ref="O470:O478"/>
    <mergeCell ref="P470:P478"/>
    <mergeCell ref="Q470:Q478"/>
    <mergeCell ref="R470:R478"/>
    <mergeCell ref="S470:S478"/>
    <mergeCell ref="T470:T478"/>
    <mergeCell ref="U470:U478"/>
    <mergeCell ref="E443:E451"/>
    <mergeCell ref="F443:F451"/>
    <mergeCell ref="G443:G451"/>
    <mergeCell ref="J443:J451"/>
    <mergeCell ref="L443:L451"/>
    <mergeCell ref="M443:M451"/>
    <mergeCell ref="N443:N451"/>
    <mergeCell ref="T434:T442"/>
    <mergeCell ref="AO434:AO442"/>
    <mergeCell ref="B461:B469"/>
    <mergeCell ref="AQ461:AQ469"/>
    <mergeCell ref="AZ461:AZ469"/>
    <mergeCell ref="C461:C469"/>
    <mergeCell ref="D461:D469"/>
    <mergeCell ref="E461:E469"/>
    <mergeCell ref="F461:F469"/>
    <mergeCell ref="G461:G469"/>
    <mergeCell ref="J461:J469"/>
    <mergeCell ref="L461:L469"/>
    <mergeCell ref="M461:M469"/>
    <mergeCell ref="N461:N469"/>
    <mergeCell ref="O461:O469"/>
    <mergeCell ref="B452:B460"/>
    <mergeCell ref="P452:P460"/>
    <mergeCell ref="F452:F460"/>
    <mergeCell ref="G452:G460"/>
    <mergeCell ref="V452:V460"/>
    <mergeCell ref="S452:S460"/>
    <mergeCell ref="AQ452:AQ460"/>
    <mergeCell ref="AZ452:AZ460"/>
    <mergeCell ref="AP479:AP487"/>
    <mergeCell ref="V470:V478"/>
    <mergeCell ref="U461:U469"/>
    <mergeCell ref="V461:V469"/>
    <mergeCell ref="AO470:AO478"/>
    <mergeCell ref="AO461:AO469"/>
    <mergeCell ref="BC452:BC460"/>
    <mergeCell ref="U452:U460"/>
    <mergeCell ref="AO452:AO460"/>
    <mergeCell ref="AP452:AP460"/>
    <mergeCell ref="B443:B451"/>
    <mergeCell ref="C443:C451"/>
    <mergeCell ref="D443:D451"/>
    <mergeCell ref="AQ434:AQ442"/>
    <mergeCell ref="AZ434:AZ442"/>
    <mergeCell ref="O443:O451"/>
    <mergeCell ref="T425:T433"/>
    <mergeCell ref="U425:U433"/>
    <mergeCell ref="V425:V433"/>
    <mergeCell ref="B425:B433"/>
    <mergeCell ref="C425:C433"/>
    <mergeCell ref="D425:D433"/>
    <mergeCell ref="E425:E433"/>
    <mergeCell ref="F425:F433"/>
    <mergeCell ref="G425:G433"/>
    <mergeCell ref="H425:H433"/>
    <mergeCell ref="I425:I433"/>
    <mergeCell ref="H434:H442"/>
    <mergeCell ref="I434:I442"/>
    <mergeCell ref="U443:U451"/>
    <mergeCell ref="V443:V451"/>
    <mergeCell ref="AO443:AO451"/>
    <mergeCell ref="BA443:BA451"/>
    <mergeCell ref="BC443:BC451"/>
    <mergeCell ref="C452:C460"/>
    <mergeCell ref="D452:D460"/>
    <mergeCell ref="E452:E460"/>
    <mergeCell ref="AP443:AP451"/>
    <mergeCell ref="AZ416:AZ424"/>
    <mergeCell ref="BA416:BA424"/>
    <mergeCell ref="AO425:AO433"/>
    <mergeCell ref="AP425:AP433"/>
    <mergeCell ref="J425:J433"/>
    <mergeCell ref="L425:L433"/>
    <mergeCell ref="M425:M433"/>
    <mergeCell ref="N425:N433"/>
    <mergeCell ref="O425:O433"/>
    <mergeCell ref="P425:P433"/>
    <mergeCell ref="Q425:Q433"/>
    <mergeCell ref="R425:R433"/>
    <mergeCell ref="AQ425:AQ433"/>
    <mergeCell ref="AZ425:AZ433"/>
    <mergeCell ref="BA425:BA433"/>
    <mergeCell ref="R443:R451"/>
    <mergeCell ref="S443:S451"/>
    <mergeCell ref="T443:T451"/>
    <mergeCell ref="AQ443:AQ451"/>
    <mergeCell ref="AZ443:AZ451"/>
    <mergeCell ref="U434:U442"/>
    <mergeCell ref="V434:V442"/>
    <mergeCell ref="BA434:BA442"/>
    <mergeCell ref="AP434:AP442"/>
    <mergeCell ref="P443:P451"/>
    <mergeCell ref="Q443:Q451"/>
    <mergeCell ref="BC425:BC433"/>
    <mergeCell ref="B434:B442"/>
    <mergeCell ref="C434:C442"/>
    <mergeCell ref="D434:D442"/>
    <mergeCell ref="E434:E442"/>
    <mergeCell ref="F434:F442"/>
    <mergeCell ref="G434:G442"/>
    <mergeCell ref="J434:J442"/>
    <mergeCell ref="L434:L442"/>
    <mergeCell ref="M434:M442"/>
    <mergeCell ref="N434:N442"/>
    <mergeCell ref="O434:O442"/>
    <mergeCell ref="P434:P442"/>
    <mergeCell ref="Q434:Q442"/>
    <mergeCell ref="R434:R442"/>
    <mergeCell ref="S434:S442"/>
    <mergeCell ref="S425:S433"/>
    <mergeCell ref="BC434:BC442"/>
    <mergeCell ref="BC416:BC424"/>
    <mergeCell ref="BA407:BA415"/>
    <mergeCell ref="BC407:BC415"/>
    <mergeCell ref="B416:B424"/>
    <mergeCell ref="C416:C424"/>
    <mergeCell ref="D416:D424"/>
    <mergeCell ref="E416:E424"/>
    <mergeCell ref="F416:F424"/>
    <mergeCell ref="G416:G424"/>
    <mergeCell ref="J416:J424"/>
    <mergeCell ref="L416:L424"/>
    <mergeCell ref="M416:M424"/>
    <mergeCell ref="N416:N424"/>
    <mergeCell ref="O416:O424"/>
    <mergeCell ref="P416:P424"/>
    <mergeCell ref="Q416:Q424"/>
    <mergeCell ref="R416:R424"/>
    <mergeCell ref="S416:S424"/>
    <mergeCell ref="T416:T424"/>
    <mergeCell ref="U416:U424"/>
    <mergeCell ref="V416:V424"/>
    <mergeCell ref="U407:U415"/>
    <mergeCell ref="V407:V415"/>
    <mergeCell ref="AO407:AO415"/>
    <mergeCell ref="AP407:AP415"/>
    <mergeCell ref="H416:H424"/>
    <mergeCell ref="I416:I424"/>
    <mergeCell ref="H407:H415"/>
    <mergeCell ref="I407:I415"/>
    <mergeCell ref="AO416:AO424"/>
    <mergeCell ref="AP416:AP424"/>
    <mergeCell ref="AQ416:AQ424"/>
    <mergeCell ref="BC389:BC397"/>
    <mergeCell ref="AQ407:AQ415"/>
    <mergeCell ref="AZ407:AZ415"/>
    <mergeCell ref="AQ398:AQ406"/>
    <mergeCell ref="AZ398:AZ406"/>
    <mergeCell ref="BA398:BA406"/>
    <mergeCell ref="BC398:BC406"/>
    <mergeCell ref="B407:B415"/>
    <mergeCell ref="C407:C415"/>
    <mergeCell ref="D407:D415"/>
    <mergeCell ref="E407:E415"/>
    <mergeCell ref="F407:F415"/>
    <mergeCell ref="G407:G415"/>
    <mergeCell ref="J407:J415"/>
    <mergeCell ref="L407:L415"/>
    <mergeCell ref="M407:M415"/>
    <mergeCell ref="N407:N415"/>
    <mergeCell ref="O407:O415"/>
    <mergeCell ref="P407:P415"/>
    <mergeCell ref="Q407:Q415"/>
    <mergeCell ref="R407:R415"/>
    <mergeCell ref="S407:S415"/>
    <mergeCell ref="T407:T415"/>
    <mergeCell ref="S398:S406"/>
    <mergeCell ref="T398:T406"/>
    <mergeCell ref="U398:U406"/>
    <mergeCell ref="V398:V406"/>
    <mergeCell ref="AO398:AO406"/>
    <mergeCell ref="M398:M406"/>
    <mergeCell ref="N398:N406"/>
    <mergeCell ref="O398:O406"/>
    <mergeCell ref="P398:P406"/>
    <mergeCell ref="Q398:Q406"/>
    <mergeCell ref="R398:R406"/>
    <mergeCell ref="B398:B406"/>
    <mergeCell ref="C398:C406"/>
    <mergeCell ref="D398:D406"/>
    <mergeCell ref="E398:E406"/>
    <mergeCell ref="F398:F406"/>
    <mergeCell ref="G398:G406"/>
    <mergeCell ref="AQ389:AQ397"/>
    <mergeCell ref="AZ389:AZ397"/>
    <mergeCell ref="BA389:BA397"/>
    <mergeCell ref="AP389:AP397"/>
    <mergeCell ref="L398:L406"/>
    <mergeCell ref="AP398:AP406"/>
    <mergeCell ref="BC380:BC388"/>
    <mergeCell ref="B389:B397"/>
    <mergeCell ref="C389:C397"/>
    <mergeCell ref="D389:D397"/>
    <mergeCell ref="E389:E397"/>
    <mergeCell ref="F389:F397"/>
    <mergeCell ref="G389:G397"/>
    <mergeCell ref="J389:J397"/>
    <mergeCell ref="L389:L397"/>
    <mergeCell ref="M389:M397"/>
    <mergeCell ref="N389:N397"/>
    <mergeCell ref="O389:O397"/>
    <mergeCell ref="P389:P397"/>
    <mergeCell ref="Q389:Q397"/>
    <mergeCell ref="R389:R397"/>
    <mergeCell ref="S389:S397"/>
    <mergeCell ref="T389:T397"/>
    <mergeCell ref="U389:U397"/>
    <mergeCell ref="V389:V397"/>
    <mergeCell ref="U380:U388"/>
    <mergeCell ref="V380:V388"/>
    <mergeCell ref="AO389:AO397"/>
    <mergeCell ref="AO380:AO388"/>
    <mergeCell ref="AP380:AP388"/>
    <mergeCell ref="B380:B388"/>
    <mergeCell ref="AQ380:AQ388"/>
    <mergeCell ref="AQ371:AQ379"/>
    <mergeCell ref="AZ371:AZ379"/>
    <mergeCell ref="BA371:BA379"/>
    <mergeCell ref="BC371:BC379"/>
    <mergeCell ref="U371:U379"/>
    <mergeCell ref="AO371:AO379"/>
    <mergeCell ref="AP371:AP379"/>
    <mergeCell ref="C380:C388"/>
    <mergeCell ref="D380:D388"/>
    <mergeCell ref="E380:E388"/>
    <mergeCell ref="F380:F388"/>
    <mergeCell ref="G380:G388"/>
    <mergeCell ref="J380:J388"/>
    <mergeCell ref="L380:L388"/>
    <mergeCell ref="M380:M388"/>
    <mergeCell ref="N380:N388"/>
    <mergeCell ref="O380:O388"/>
    <mergeCell ref="P380:P388"/>
    <mergeCell ref="Q380:Q388"/>
    <mergeCell ref="R380:R388"/>
    <mergeCell ref="S380:S388"/>
    <mergeCell ref="T380:T388"/>
    <mergeCell ref="S371:S379"/>
    <mergeCell ref="BA380:BA388"/>
    <mergeCell ref="BA353:BA361"/>
    <mergeCell ref="BC353:BC361"/>
    <mergeCell ref="B362:B370"/>
    <mergeCell ref="C362:C370"/>
    <mergeCell ref="D362:D370"/>
    <mergeCell ref="E362:E370"/>
    <mergeCell ref="F362:F370"/>
    <mergeCell ref="G362:G370"/>
    <mergeCell ref="J362:J370"/>
    <mergeCell ref="L362:L370"/>
    <mergeCell ref="M362:M370"/>
    <mergeCell ref="N362:N370"/>
    <mergeCell ref="T353:T361"/>
    <mergeCell ref="AO353:AO361"/>
    <mergeCell ref="AP353:AP361"/>
    <mergeCell ref="AQ353:AQ361"/>
    <mergeCell ref="AZ353:AZ361"/>
    <mergeCell ref="O362:O370"/>
    <mergeCell ref="P362:P370"/>
    <mergeCell ref="Q362:Q370"/>
    <mergeCell ref="R362:R370"/>
    <mergeCell ref="S362:S370"/>
    <mergeCell ref="T362:T370"/>
    <mergeCell ref="B353:B361"/>
    <mergeCell ref="C353:C361"/>
    <mergeCell ref="D353:D361"/>
    <mergeCell ref="E353:E361"/>
    <mergeCell ref="F353:F361"/>
    <mergeCell ref="G353:G361"/>
    <mergeCell ref="J353:J361"/>
    <mergeCell ref="L353:L361"/>
    <mergeCell ref="M353:M361"/>
    <mergeCell ref="AZ380:AZ388"/>
    <mergeCell ref="U362:U370"/>
    <mergeCell ref="V362:V370"/>
    <mergeCell ref="AO362:AO370"/>
    <mergeCell ref="AP362:AP370"/>
    <mergeCell ref="AQ362:AQ370"/>
    <mergeCell ref="AZ362:AZ370"/>
    <mergeCell ref="BA362:BA370"/>
    <mergeCell ref="BC362:BC370"/>
    <mergeCell ref="AN353:AN361"/>
    <mergeCell ref="B371:B379"/>
    <mergeCell ref="C371:C379"/>
    <mergeCell ref="D371:D379"/>
    <mergeCell ref="E371:E379"/>
    <mergeCell ref="F371:F379"/>
    <mergeCell ref="G371:G379"/>
    <mergeCell ref="V371:V379"/>
    <mergeCell ref="U353:U361"/>
    <mergeCell ref="V353:V361"/>
    <mergeCell ref="H371:H379"/>
    <mergeCell ref="I371:I379"/>
    <mergeCell ref="H362:H370"/>
    <mergeCell ref="I362:I370"/>
    <mergeCell ref="P371:P379"/>
    <mergeCell ref="T371:T379"/>
    <mergeCell ref="J371:J379"/>
    <mergeCell ref="L371:L379"/>
    <mergeCell ref="M371:M379"/>
    <mergeCell ref="N371:N379"/>
    <mergeCell ref="O371:O379"/>
    <mergeCell ref="Q371:Q379"/>
    <mergeCell ref="R371:R379"/>
    <mergeCell ref="N353:N361"/>
    <mergeCell ref="O353:O361"/>
    <mergeCell ref="P353:P361"/>
    <mergeCell ref="Q353:Q361"/>
    <mergeCell ref="R353:R361"/>
    <mergeCell ref="S353:S361"/>
    <mergeCell ref="S344:S352"/>
    <mergeCell ref="T344:T352"/>
    <mergeCell ref="B344:B352"/>
    <mergeCell ref="C344:C352"/>
    <mergeCell ref="D344:D352"/>
    <mergeCell ref="E344:E352"/>
    <mergeCell ref="F344:F352"/>
    <mergeCell ref="G344:G352"/>
    <mergeCell ref="H344:H352"/>
    <mergeCell ref="I344:I352"/>
    <mergeCell ref="H353:H361"/>
    <mergeCell ref="I353:I361"/>
    <mergeCell ref="AQ335:AQ343"/>
    <mergeCell ref="AZ335:AZ343"/>
    <mergeCell ref="BA335:BA343"/>
    <mergeCell ref="AO344:AO352"/>
    <mergeCell ref="AP344:AP352"/>
    <mergeCell ref="J344:J352"/>
    <mergeCell ref="L344:L352"/>
    <mergeCell ref="M344:M352"/>
    <mergeCell ref="N344:N352"/>
    <mergeCell ref="O344:O352"/>
    <mergeCell ref="P344:P352"/>
    <mergeCell ref="Q344:Q352"/>
    <mergeCell ref="R344:R352"/>
    <mergeCell ref="AQ344:AQ352"/>
    <mergeCell ref="AZ344:AZ352"/>
    <mergeCell ref="BA344:BA352"/>
    <mergeCell ref="BC344:BC352"/>
    <mergeCell ref="U344:U352"/>
    <mergeCell ref="V344:V352"/>
    <mergeCell ref="BC335:BC343"/>
    <mergeCell ref="BA326:BA334"/>
    <mergeCell ref="BC326:BC334"/>
    <mergeCell ref="B335:B343"/>
    <mergeCell ref="C335:C343"/>
    <mergeCell ref="D335:D343"/>
    <mergeCell ref="E335:E343"/>
    <mergeCell ref="F335:F343"/>
    <mergeCell ref="G335:G343"/>
    <mergeCell ref="J335:J343"/>
    <mergeCell ref="L335:L343"/>
    <mergeCell ref="M335:M343"/>
    <mergeCell ref="N335:N343"/>
    <mergeCell ref="O335:O343"/>
    <mergeCell ref="P335:P343"/>
    <mergeCell ref="Q335:Q343"/>
    <mergeCell ref="R335:R343"/>
    <mergeCell ref="S335:S343"/>
    <mergeCell ref="T335:T343"/>
    <mergeCell ref="U335:U343"/>
    <mergeCell ref="V335:V343"/>
    <mergeCell ref="U326:U334"/>
    <mergeCell ref="V326:V334"/>
    <mergeCell ref="AO326:AO334"/>
    <mergeCell ref="AP326:AP334"/>
    <mergeCell ref="H335:H343"/>
    <mergeCell ref="I335:I343"/>
    <mergeCell ref="AQ326:AQ334"/>
    <mergeCell ref="AZ326:AZ334"/>
    <mergeCell ref="H326:H334"/>
    <mergeCell ref="AO335:AO343"/>
    <mergeCell ref="AP335:AP343"/>
    <mergeCell ref="I326:I334"/>
    <mergeCell ref="AQ317:AQ325"/>
    <mergeCell ref="AZ317:AZ325"/>
    <mergeCell ref="BA317:BA325"/>
    <mergeCell ref="BC317:BC325"/>
    <mergeCell ref="B326:B334"/>
    <mergeCell ref="C326:C334"/>
    <mergeCell ref="D326:D334"/>
    <mergeCell ref="E326:E334"/>
    <mergeCell ref="F326:F334"/>
    <mergeCell ref="G326:G334"/>
    <mergeCell ref="J326:J334"/>
    <mergeCell ref="L326:L334"/>
    <mergeCell ref="M326:M334"/>
    <mergeCell ref="N326:N334"/>
    <mergeCell ref="O326:O334"/>
    <mergeCell ref="P326:P334"/>
    <mergeCell ref="Q326:Q334"/>
    <mergeCell ref="R326:R334"/>
    <mergeCell ref="S326:S334"/>
    <mergeCell ref="T326:T334"/>
    <mergeCell ref="S317:S325"/>
    <mergeCell ref="T317:T325"/>
    <mergeCell ref="U317:U325"/>
    <mergeCell ref="V317:V325"/>
    <mergeCell ref="AO317:AO325"/>
    <mergeCell ref="AP317:AP325"/>
    <mergeCell ref="L317:L325"/>
    <mergeCell ref="M317:M325"/>
    <mergeCell ref="N317:N325"/>
    <mergeCell ref="O317:O325"/>
    <mergeCell ref="P317:P325"/>
    <mergeCell ref="Q317:Q325"/>
    <mergeCell ref="R317:R325"/>
    <mergeCell ref="B317:B325"/>
    <mergeCell ref="C317:C325"/>
    <mergeCell ref="D317:D325"/>
    <mergeCell ref="E317:E325"/>
    <mergeCell ref="F317:F325"/>
    <mergeCell ref="G317:G325"/>
    <mergeCell ref="AQ308:AQ316"/>
    <mergeCell ref="AZ308:AZ316"/>
    <mergeCell ref="BA308:BA316"/>
    <mergeCell ref="AP308:AP316"/>
    <mergeCell ref="BC308:BC316"/>
    <mergeCell ref="BA299:BA307"/>
    <mergeCell ref="BC299:BC307"/>
    <mergeCell ref="B308:B316"/>
    <mergeCell ref="C308:C316"/>
    <mergeCell ref="D308:D316"/>
    <mergeCell ref="E308:E316"/>
    <mergeCell ref="F308:F316"/>
    <mergeCell ref="G308:G316"/>
    <mergeCell ref="J308:J316"/>
    <mergeCell ref="L308:L316"/>
    <mergeCell ref="M308:M316"/>
    <mergeCell ref="N308:N316"/>
    <mergeCell ref="O308:O316"/>
    <mergeCell ref="P308:P316"/>
    <mergeCell ref="Q308:Q316"/>
    <mergeCell ref="R308:R316"/>
    <mergeCell ref="S308:S316"/>
    <mergeCell ref="T308:T316"/>
    <mergeCell ref="U308:U316"/>
    <mergeCell ref="V308:V316"/>
    <mergeCell ref="U299:U307"/>
    <mergeCell ref="V299:V307"/>
    <mergeCell ref="AO308:AO316"/>
    <mergeCell ref="AO299:AO307"/>
    <mergeCell ref="AP299:AP307"/>
    <mergeCell ref="AQ299:AQ307"/>
    <mergeCell ref="AZ299:AZ307"/>
    <mergeCell ref="AQ290:AQ298"/>
    <mergeCell ref="AZ290:AZ298"/>
    <mergeCell ref="BA290:BA298"/>
    <mergeCell ref="BC290:BC298"/>
    <mergeCell ref="B299:B307"/>
    <mergeCell ref="C299:C307"/>
    <mergeCell ref="D299:D307"/>
    <mergeCell ref="E299:E307"/>
    <mergeCell ref="F299:F307"/>
    <mergeCell ref="G299:G307"/>
    <mergeCell ref="J299:J307"/>
    <mergeCell ref="L299:L307"/>
    <mergeCell ref="M299:M307"/>
    <mergeCell ref="N299:N307"/>
    <mergeCell ref="O299:O307"/>
    <mergeCell ref="P299:P307"/>
    <mergeCell ref="Q299:Q307"/>
    <mergeCell ref="R299:R307"/>
    <mergeCell ref="S299:S307"/>
    <mergeCell ref="T299:T307"/>
    <mergeCell ref="S290:S298"/>
    <mergeCell ref="T290:T298"/>
    <mergeCell ref="U290:U298"/>
    <mergeCell ref="AO290:AO298"/>
    <mergeCell ref="AP290:AP298"/>
    <mergeCell ref="M290:M298"/>
    <mergeCell ref="N290:N298"/>
    <mergeCell ref="O290:O298"/>
    <mergeCell ref="B290:B298"/>
    <mergeCell ref="BA272:BA280"/>
    <mergeCell ref="BC272:BC280"/>
    <mergeCell ref="B281:B289"/>
    <mergeCell ref="C281:C289"/>
    <mergeCell ref="D281:D289"/>
    <mergeCell ref="E281:E289"/>
    <mergeCell ref="F281:F289"/>
    <mergeCell ref="G281:G289"/>
    <mergeCell ref="J281:J289"/>
    <mergeCell ref="L281:L289"/>
    <mergeCell ref="M281:M289"/>
    <mergeCell ref="N281:N289"/>
    <mergeCell ref="T272:T280"/>
    <mergeCell ref="AO272:AO280"/>
    <mergeCell ref="AP272:AP280"/>
    <mergeCell ref="AQ272:AQ280"/>
    <mergeCell ref="AZ272:AZ280"/>
    <mergeCell ref="O281:O289"/>
    <mergeCell ref="P281:P289"/>
    <mergeCell ref="Q281:Q289"/>
    <mergeCell ref="R281:R289"/>
    <mergeCell ref="S281:S289"/>
    <mergeCell ref="T281:T289"/>
    <mergeCell ref="U281:U289"/>
    <mergeCell ref="V281:V289"/>
    <mergeCell ref="AO281:AO289"/>
    <mergeCell ref="V263:V271"/>
    <mergeCell ref="H272:H280"/>
    <mergeCell ref="I272:I280"/>
    <mergeCell ref="B263:B271"/>
    <mergeCell ref="C263:C271"/>
    <mergeCell ref="D263:D271"/>
    <mergeCell ref="E263:E271"/>
    <mergeCell ref="F263:F271"/>
    <mergeCell ref="G263:G271"/>
    <mergeCell ref="H263:H271"/>
    <mergeCell ref="AP281:AP289"/>
    <mergeCell ref="AQ281:AQ289"/>
    <mergeCell ref="AZ281:AZ289"/>
    <mergeCell ref="BA281:BA289"/>
    <mergeCell ref="BC281:BC289"/>
    <mergeCell ref="C290:C298"/>
    <mergeCell ref="D290:D298"/>
    <mergeCell ref="E290:E298"/>
    <mergeCell ref="F290:F298"/>
    <mergeCell ref="G290:G298"/>
    <mergeCell ref="V290:V298"/>
    <mergeCell ref="U272:U280"/>
    <mergeCell ref="V272:V280"/>
    <mergeCell ref="H281:H289"/>
    <mergeCell ref="I281:I289"/>
    <mergeCell ref="H290:H298"/>
    <mergeCell ref="I290:I298"/>
    <mergeCell ref="P290:P298"/>
    <mergeCell ref="Q290:Q298"/>
    <mergeCell ref="R290:R298"/>
    <mergeCell ref="J290:J298"/>
    <mergeCell ref="L290:L298"/>
    <mergeCell ref="AO263:AO271"/>
    <mergeCell ref="AP263:AP271"/>
    <mergeCell ref="J263:J271"/>
    <mergeCell ref="L263:L271"/>
    <mergeCell ref="M263:M271"/>
    <mergeCell ref="N263:N271"/>
    <mergeCell ref="O263:O271"/>
    <mergeCell ref="P263:P271"/>
    <mergeCell ref="Q263:Q271"/>
    <mergeCell ref="R263:R271"/>
    <mergeCell ref="AQ263:AQ271"/>
    <mergeCell ref="AZ263:AZ271"/>
    <mergeCell ref="BA263:BA271"/>
    <mergeCell ref="BC263:BC271"/>
    <mergeCell ref="B272:B280"/>
    <mergeCell ref="C272:C280"/>
    <mergeCell ref="D272:D280"/>
    <mergeCell ref="E272:E280"/>
    <mergeCell ref="F272:F280"/>
    <mergeCell ref="G272:G280"/>
    <mergeCell ref="J272:J280"/>
    <mergeCell ref="L272:L280"/>
    <mergeCell ref="M272:M280"/>
    <mergeCell ref="N272:N280"/>
    <mergeCell ref="O272:O280"/>
    <mergeCell ref="P272:P280"/>
    <mergeCell ref="Q272:Q280"/>
    <mergeCell ref="R272:R280"/>
    <mergeCell ref="S272:S280"/>
    <mergeCell ref="S263:S271"/>
    <mergeCell ref="T263:T271"/>
    <mergeCell ref="U263:U271"/>
    <mergeCell ref="BC254:BC262"/>
    <mergeCell ref="BA245:BA253"/>
    <mergeCell ref="BC245:BC253"/>
    <mergeCell ref="B254:B262"/>
    <mergeCell ref="C254:C262"/>
    <mergeCell ref="D254:D262"/>
    <mergeCell ref="E254:E262"/>
    <mergeCell ref="F254:F262"/>
    <mergeCell ref="G254:G262"/>
    <mergeCell ref="J254:J262"/>
    <mergeCell ref="L254:L262"/>
    <mergeCell ref="M254:M262"/>
    <mergeCell ref="N254:N262"/>
    <mergeCell ref="O254:O262"/>
    <mergeCell ref="P254:P262"/>
    <mergeCell ref="Q254:Q262"/>
    <mergeCell ref="R254:R262"/>
    <mergeCell ref="S254:S262"/>
    <mergeCell ref="T254:T262"/>
    <mergeCell ref="U254:U262"/>
    <mergeCell ref="V254:V262"/>
    <mergeCell ref="U245:U253"/>
    <mergeCell ref="V245:V253"/>
    <mergeCell ref="AO245:AO253"/>
    <mergeCell ref="AP245:AP253"/>
    <mergeCell ref="H245:H253"/>
    <mergeCell ref="I245:I253"/>
    <mergeCell ref="AO254:AO262"/>
    <mergeCell ref="AP254:AP262"/>
    <mergeCell ref="AQ254:AQ262"/>
    <mergeCell ref="AZ254:AZ262"/>
    <mergeCell ref="BA254:BA262"/>
    <mergeCell ref="AQ245:AQ253"/>
    <mergeCell ref="AZ245:AZ253"/>
    <mergeCell ref="AQ236:AQ244"/>
    <mergeCell ref="AZ236:AZ244"/>
    <mergeCell ref="BA236:BA244"/>
    <mergeCell ref="BC236:BC244"/>
    <mergeCell ref="B245:B253"/>
    <mergeCell ref="C245:C253"/>
    <mergeCell ref="D245:D253"/>
    <mergeCell ref="E245:E253"/>
    <mergeCell ref="F245:F253"/>
    <mergeCell ref="G245:G253"/>
    <mergeCell ref="J245:J253"/>
    <mergeCell ref="L245:L253"/>
    <mergeCell ref="M245:M253"/>
    <mergeCell ref="N245:N253"/>
    <mergeCell ref="O245:O253"/>
    <mergeCell ref="P245:P253"/>
    <mergeCell ref="Q245:Q253"/>
    <mergeCell ref="R245:R253"/>
    <mergeCell ref="S245:S253"/>
    <mergeCell ref="T245:T253"/>
    <mergeCell ref="S236:S244"/>
    <mergeCell ref="T236:T244"/>
    <mergeCell ref="U236:U244"/>
    <mergeCell ref="AO236:AO244"/>
    <mergeCell ref="AP236:AP244"/>
    <mergeCell ref="J236:J244"/>
    <mergeCell ref="L236:L244"/>
    <mergeCell ref="M236:M244"/>
    <mergeCell ref="N236:N244"/>
    <mergeCell ref="O236:O244"/>
    <mergeCell ref="P236:P244"/>
    <mergeCell ref="Q236:Q244"/>
    <mergeCell ref="R236:R244"/>
    <mergeCell ref="B236:B244"/>
    <mergeCell ref="C236:C244"/>
    <mergeCell ref="D236:D244"/>
    <mergeCell ref="E236:E244"/>
    <mergeCell ref="F236:F244"/>
    <mergeCell ref="G236:G244"/>
    <mergeCell ref="V236:V244"/>
    <mergeCell ref="I236:I244"/>
    <mergeCell ref="AQ227:AQ235"/>
    <mergeCell ref="AZ227:AZ235"/>
    <mergeCell ref="AP227:AP235"/>
    <mergeCell ref="H227:H235"/>
    <mergeCell ref="I227:I235"/>
    <mergeCell ref="H236:H244"/>
    <mergeCell ref="BA227:BA235"/>
    <mergeCell ref="BC227:BC235"/>
    <mergeCell ref="BA218:BA226"/>
    <mergeCell ref="BC218:BC226"/>
    <mergeCell ref="B227:B235"/>
    <mergeCell ref="C227:C235"/>
    <mergeCell ref="D227:D235"/>
    <mergeCell ref="E227:E235"/>
    <mergeCell ref="F227:F235"/>
    <mergeCell ref="G227:G235"/>
    <mergeCell ref="J227:J235"/>
    <mergeCell ref="L227:L235"/>
    <mergeCell ref="M227:M235"/>
    <mergeCell ref="N227:N235"/>
    <mergeCell ref="O227:O235"/>
    <mergeCell ref="P227:P235"/>
    <mergeCell ref="Q227:Q235"/>
    <mergeCell ref="R227:R235"/>
    <mergeCell ref="S227:S235"/>
    <mergeCell ref="T227:T235"/>
    <mergeCell ref="U227:U235"/>
    <mergeCell ref="V227:V235"/>
    <mergeCell ref="U218:U226"/>
    <mergeCell ref="V218:V226"/>
    <mergeCell ref="AO227:AO235"/>
    <mergeCell ref="AO218:AO226"/>
    <mergeCell ref="AP218:AP226"/>
    <mergeCell ref="AQ218:AQ226"/>
    <mergeCell ref="AZ218:AZ226"/>
    <mergeCell ref="L218:L226"/>
    <mergeCell ref="M218:M226"/>
    <mergeCell ref="N218:N226"/>
    <mergeCell ref="O218:O226"/>
    <mergeCell ref="P218:P226"/>
    <mergeCell ref="Q218:Q226"/>
    <mergeCell ref="R218:R226"/>
    <mergeCell ref="S218:S226"/>
    <mergeCell ref="T218:T226"/>
    <mergeCell ref="B218:B226"/>
    <mergeCell ref="C218:C226"/>
    <mergeCell ref="D218:D226"/>
    <mergeCell ref="E218:E226"/>
    <mergeCell ref="F218:F226"/>
    <mergeCell ref="G218:G226"/>
    <mergeCell ref="J218:J226"/>
    <mergeCell ref="H218:H226"/>
    <mergeCell ref="I218:I226"/>
    <mergeCell ref="V209:V217"/>
    <mergeCell ref="S200:S208"/>
    <mergeCell ref="T200:T208"/>
    <mergeCell ref="U200:U208"/>
    <mergeCell ref="V200:V208"/>
    <mergeCell ref="S209:S217"/>
    <mergeCell ref="B200:B208"/>
    <mergeCell ref="C200:C208"/>
    <mergeCell ref="D200:D208"/>
    <mergeCell ref="E200:E208"/>
    <mergeCell ref="F200:F208"/>
    <mergeCell ref="G200:G208"/>
    <mergeCell ref="J200:J208"/>
    <mergeCell ref="L200:L208"/>
    <mergeCell ref="M200:M208"/>
    <mergeCell ref="N200:N208"/>
    <mergeCell ref="O200:O208"/>
    <mergeCell ref="R209:R217"/>
    <mergeCell ref="AZ200:AZ208"/>
    <mergeCell ref="BA200:BA208"/>
    <mergeCell ref="AZ191:AZ199"/>
    <mergeCell ref="BA191:BA199"/>
    <mergeCell ref="BC191:BC199"/>
    <mergeCell ref="AO209:AO217"/>
    <mergeCell ref="AP209:AP217"/>
    <mergeCell ref="AQ209:AQ217"/>
    <mergeCell ref="AZ209:AZ217"/>
    <mergeCell ref="BA209:BA217"/>
    <mergeCell ref="BC209:BC217"/>
    <mergeCell ref="BC200:BC208"/>
    <mergeCell ref="T191:T199"/>
    <mergeCell ref="U191:U199"/>
    <mergeCell ref="V191:V199"/>
    <mergeCell ref="AO191:AO199"/>
    <mergeCell ref="AP191:AP199"/>
    <mergeCell ref="AQ191:AQ199"/>
    <mergeCell ref="T209:T217"/>
    <mergeCell ref="U209:U217"/>
    <mergeCell ref="AN200:AN208"/>
    <mergeCell ref="AN209:AN217"/>
    <mergeCell ref="B209:B217"/>
    <mergeCell ref="C209:C217"/>
    <mergeCell ref="D209:D217"/>
    <mergeCell ref="E209:E217"/>
    <mergeCell ref="F209:F217"/>
    <mergeCell ref="G209:G217"/>
    <mergeCell ref="J209:J217"/>
    <mergeCell ref="L209:L217"/>
    <mergeCell ref="M209:M217"/>
    <mergeCell ref="H200:H208"/>
    <mergeCell ref="I200:I208"/>
    <mergeCell ref="H209:H217"/>
    <mergeCell ref="I209:I217"/>
    <mergeCell ref="N209:N217"/>
    <mergeCell ref="O209:O217"/>
    <mergeCell ref="P209:P217"/>
    <mergeCell ref="Q209:Q217"/>
    <mergeCell ref="AO182:AO190"/>
    <mergeCell ref="AP182:AP190"/>
    <mergeCell ref="AQ182:AQ190"/>
    <mergeCell ref="L182:L190"/>
    <mergeCell ref="M182:M190"/>
    <mergeCell ref="N182:N190"/>
    <mergeCell ref="V182:V190"/>
    <mergeCell ref="O182:O190"/>
    <mergeCell ref="U182:U190"/>
    <mergeCell ref="AN182:AN190"/>
    <mergeCell ref="AN191:AN199"/>
    <mergeCell ref="BC164:BC172"/>
    <mergeCell ref="AO155:AO163"/>
    <mergeCell ref="AP146:AP154"/>
    <mergeCell ref="AQ146:AQ154"/>
    <mergeCell ref="AZ146:AZ154"/>
    <mergeCell ref="AO200:AO208"/>
    <mergeCell ref="AP200:AP208"/>
    <mergeCell ref="AQ200:AQ208"/>
    <mergeCell ref="BA182:BA190"/>
    <mergeCell ref="BC182:BC190"/>
    <mergeCell ref="AZ164:AZ172"/>
    <mergeCell ref="BA164:BA172"/>
    <mergeCell ref="AN146:AN154"/>
    <mergeCell ref="AN155:AN163"/>
    <mergeCell ref="AN164:AN172"/>
    <mergeCell ref="AN173:AN181"/>
    <mergeCell ref="AP164:AP172"/>
    <mergeCell ref="AQ164:AQ172"/>
    <mergeCell ref="P200:P208"/>
    <mergeCell ref="Q200:Q208"/>
    <mergeCell ref="R200:R208"/>
    <mergeCell ref="B191:B199"/>
    <mergeCell ref="C191:C199"/>
    <mergeCell ref="D191:D199"/>
    <mergeCell ref="E191:E199"/>
    <mergeCell ref="F191:F199"/>
    <mergeCell ref="G191:G199"/>
    <mergeCell ref="J191:J199"/>
    <mergeCell ref="L191:L199"/>
    <mergeCell ref="M191:M199"/>
    <mergeCell ref="N191:N199"/>
    <mergeCell ref="O191:O199"/>
    <mergeCell ref="P191:P199"/>
    <mergeCell ref="Q191:Q199"/>
    <mergeCell ref="R191:R199"/>
    <mergeCell ref="S191:S199"/>
    <mergeCell ref="P182:P190"/>
    <mergeCell ref="Q182:Q190"/>
    <mergeCell ref="B182:B190"/>
    <mergeCell ref="F11:F19"/>
    <mergeCell ref="G8:G10"/>
    <mergeCell ref="B11:B19"/>
    <mergeCell ref="C11:C19"/>
    <mergeCell ref="D11:D19"/>
    <mergeCell ref="E11:E19"/>
    <mergeCell ref="G11:G19"/>
    <mergeCell ref="H8:H10"/>
    <mergeCell ref="K8:K10"/>
    <mergeCell ref="J8:J10"/>
    <mergeCell ref="H11:H19"/>
    <mergeCell ref="G182:G190"/>
    <mergeCell ref="AZ182:AZ190"/>
    <mergeCell ref="BC173:BC181"/>
    <mergeCell ref="L65:L73"/>
    <mergeCell ref="M65:M73"/>
    <mergeCell ref="N65:N73"/>
    <mergeCell ref="O65:O73"/>
    <mergeCell ref="T65:T73"/>
    <mergeCell ref="U65:U73"/>
    <mergeCell ref="L74:L82"/>
    <mergeCell ref="M74:M82"/>
    <mergeCell ref="N74:N82"/>
    <mergeCell ref="O74:O82"/>
    <mergeCell ref="AP173:AP181"/>
    <mergeCell ref="AQ173:AQ181"/>
    <mergeCell ref="AZ173:AZ181"/>
    <mergeCell ref="BA173:BA181"/>
    <mergeCell ref="AO173:AO181"/>
    <mergeCell ref="O173:O181"/>
    <mergeCell ref="D164:D172"/>
    <mergeCell ref="E164:E172"/>
    <mergeCell ref="F164:F172"/>
    <mergeCell ref="G164:G172"/>
    <mergeCell ref="J164:J172"/>
    <mergeCell ref="D155:D163"/>
    <mergeCell ref="E155:E163"/>
    <mergeCell ref="F155:F163"/>
    <mergeCell ref="G155:G163"/>
    <mergeCell ref="D146:D154"/>
    <mergeCell ref="E146:E154"/>
    <mergeCell ref="BA146:BA154"/>
    <mergeCell ref="BC146:BC154"/>
    <mergeCell ref="BC20:BC28"/>
    <mergeCell ref="F29:F37"/>
    <mergeCell ref="O29:O37"/>
    <mergeCell ref="D2:BB2"/>
    <mergeCell ref="D3:BB3"/>
    <mergeCell ref="B6:N7"/>
    <mergeCell ref="B5:N5"/>
    <mergeCell ref="L8:N8"/>
    <mergeCell ref="L9:L10"/>
    <mergeCell ref="M9:M10"/>
    <mergeCell ref="N9:N10"/>
    <mergeCell ref="L11:L19"/>
    <mergeCell ref="M11:M19"/>
    <mergeCell ref="J11:J19"/>
    <mergeCell ref="T11:T19"/>
    <mergeCell ref="U11:U19"/>
    <mergeCell ref="V11:V19"/>
    <mergeCell ref="N11:N19"/>
    <mergeCell ref="F8:F10"/>
    <mergeCell ref="AZ137:AZ145"/>
    <mergeCell ref="BA137:BA145"/>
    <mergeCell ref="D173:D181"/>
    <mergeCell ref="E173:E181"/>
    <mergeCell ref="F173:F181"/>
    <mergeCell ref="G173:G181"/>
    <mergeCell ref="J173:J181"/>
    <mergeCell ref="C173:C181"/>
    <mergeCell ref="B173:B181"/>
    <mergeCell ref="J182:J190"/>
    <mergeCell ref="P173:P181"/>
    <mergeCell ref="Q173:Q181"/>
    <mergeCell ref="R173:R181"/>
    <mergeCell ref="S173:S181"/>
    <mergeCell ref="T173:T181"/>
    <mergeCell ref="H173:H181"/>
    <mergeCell ref="H182:H190"/>
    <mergeCell ref="I182:I190"/>
    <mergeCell ref="R182:R190"/>
    <mergeCell ref="S182:S190"/>
    <mergeCell ref="T182:T190"/>
    <mergeCell ref="C182:C190"/>
    <mergeCell ref="D182:D190"/>
    <mergeCell ref="E182:E190"/>
    <mergeCell ref="F182:F190"/>
    <mergeCell ref="U173:U181"/>
    <mergeCell ref="V173:V181"/>
    <mergeCell ref="L173:L181"/>
    <mergeCell ref="M173:M181"/>
    <mergeCell ref="N173:N181"/>
    <mergeCell ref="P164:P172"/>
    <mergeCell ref="Q164:Q172"/>
    <mergeCell ref="R164:R172"/>
    <mergeCell ref="S164:S172"/>
    <mergeCell ref="T164:T172"/>
    <mergeCell ref="U164:U172"/>
    <mergeCell ref="V164:V172"/>
    <mergeCell ref="L164:L172"/>
    <mergeCell ref="M164:M172"/>
    <mergeCell ref="N164:N172"/>
    <mergeCell ref="AO164:AO172"/>
    <mergeCell ref="O164:O172"/>
    <mergeCell ref="BC137:BC145"/>
    <mergeCell ref="J137:J145"/>
    <mergeCell ref="P137:P145"/>
    <mergeCell ref="Q137:Q145"/>
    <mergeCell ref="R137:R145"/>
    <mergeCell ref="S137:S145"/>
    <mergeCell ref="T137:T145"/>
    <mergeCell ref="U137:U145"/>
    <mergeCell ref="V137:V145"/>
    <mergeCell ref="AZ155:AZ163"/>
    <mergeCell ref="BA155:BA163"/>
    <mergeCell ref="BC155:BC163"/>
    <mergeCell ref="J155:J163"/>
    <mergeCell ref="P155:P163"/>
    <mergeCell ref="Q155:Q163"/>
    <mergeCell ref="R155:R163"/>
    <mergeCell ref="S155:S163"/>
    <mergeCell ref="T155:T163"/>
    <mergeCell ref="U155:U163"/>
    <mergeCell ref="V155:V163"/>
    <mergeCell ref="L155:L163"/>
    <mergeCell ref="M155:M163"/>
    <mergeCell ref="N155:N163"/>
    <mergeCell ref="AP155:AP163"/>
    <mergeCell ref="AQ155:AQ163"/>
    <mergeCell ref="L146:L154"/>
    <mergeCell ref="M146:M154"/>
    <mergeCell ref="N146:N154"/>
    <mergeCell ref="L137:L145"/>
    <mergeCell ref="AP137:AP145"/>
    <mergeCell ref="AQ137:AQ145"/>
    <mergeCell ref="AN137:AN145"/>
    <mergeCell ref="F146:F154"/>
    <mergeCell ref="G146:G154"/>
    <mergeCell ref="J146:J154"/>
    <mergeCell ref="AO137:AO145"/>
    <mergeCell ref="D137:D145"/>
    <mergeCell ref="E137:E145"/>
    <mergeCell ref="F137:F145"/>
    <mergeCell ref="G137:G145"/>
    <mergeCell ref="AO146:AO154"/>
    <mergeCell ref="P146:P154"/>
    <mergeCell ref="Q146:Q154"/>
    <mergeCell ref="R146:R154"/>
    <mergeCell ref="S146:S154"/>
    <mergeCell ref="T146:T154"/>
    <mergeCell ref="U146:U154"/>
    <mergeCell ref="V146:V154"/>
    <mergeCell ref="M137:M145"/>
    <mergeCell ref="N137:N145"/>
    <mergeCell ref="AO128:AO136"/>
    <mergeCell ref="AP128:AP136"/>
    <mergeCell ref="AQ128:AQ136"/>
    <mergeCell ref="AZ128:AZ136"/>
    <mergeCell ref="AP119:AP127"/>
    <mergeCell ref="AQ119:AQ127"/>
    <mergeCell ref="AZ119:AZ127"/>
    <mergeCell ref="BA128:BA136"/>
    <mergeCell ref="BC128:BC136"/>
    <mergeCell ref="P128:P136"/>
    <mergeCell ref="Q128:Q136"/>
    <mergeCell ref="R128:R136"/>
    <mergeCell ref="S128:S136"/>
    <mergeCell ref="T128:T136"/>
    <mergeCell ref="U128:U136"/>
    <mergeCell ref="V128:V136"/>
    <mergeCell ref="BA119:BA127"/>
    <mergeCell ref="BC119:BC127"/>
    <mergeCell ref="P119:P127"/>
    <mergeCell ref="Q119:Q127"/>
    <mergeCell ref="R119:R127"/>
    <mergeCell ref="S119:S127"/>
    <mergeCell ref="T119:T127"/>
    <mergeCell ref="U119:U127"/>
    <mergeCell ref="V119:V127"/>
    <mergeCell ref="AN119:AN127"/>
    <mergeCell ref="AN128:AN136"/>
    <mergeCell ref="AO119:AO127"/>
    <mergeCell ref="AP110:AP118"/>
    <mergeCell ref="AQ110:AQ118"/>
    <mergeCell ref="AZ110:AZ118"/>
    <mergeCell ref="BA110:BA118"/>
    <mergeCell ref="BC110:BC118"/>
    <mergeCell ref="J110:J118"/>
    <mergeCell ref="P110:P118"/>
    <mergeCell ref="Q110:Q118"/>
    <mergeCell ref="R110:R118"/>
    <mergeCell ref="S110:S118"/>
    <mergeCell ref="T110:T118"/>
    <mergeCell ref="U110:U118"/>
    <mergeCell ref="V110:V118"/>
    <mergeCell ref="L110:L118"/>
    <mergeCell ref="M110:M118"/>
    <mergeCell ref="N110:N118"/>
    <mergeCell ref="AO101:AO109"/>
    <mergeCell ref="AN110:AN118"/>
    <mergeCell ref="O110:O118"/>
    <mergeCell ref="AO110:AO118"/>
    <mergeCell ref="AP101:AP109"/>
    <mergeCell ref="AQ101:AQ109"/>
    <mergeCell ref="AZ101:AZ109"/>
    <mergeCell ref="BA101:BA109"/>
    <mergeCell ref="BC101:BC109"/>
    <mergeCell ref="P101:P109"/>
    <mergeCell ref="Q101:Q109"/>
    <mergeCell ref="R101:R109"/>
    <mergeCell ref="S101:S109"/>
    <mergeCell ref="T101:T109"/>
    <mergeCell ref="U101:U109"/>
    <mergeCell ref="V101:V109"/>
    <mergeCell ref="T92:T100"/>
    <mergeCell ref="U92:U100"/>
    <mergeCell ref="V92:V100"/>
    <mergeCell ref="AN101:AN109"/>
    <mergeCell ref="O101:O109"/>
    <mergeCell ref="BC74:BC82"/>
    <mergeCell ref="AP92:AP100"/>
    <mergeCell ref="AZ83:AZ91"/>
    <mergeCell ref="BA83:BA91"/>
    <mergeCell ref="M83:M91"/>
    <mergeCell ref="N83:N91"/>
    <mergeCell ref="L92:L100"/>
    <mergeCell ref="M92:M100"/>
    <mergeCell ref="N92:N100"/>
    <mergeCell ref="AO83:AO91"/>
    <mergeCell ref="P83:P91"/>
    <mergeCell ref="Q83:Q91"/>
    <mergeCell ref="R83:R91"/>
    <mergeCell ref="S83:S91"/>
    <mergeCell ref="T83:T91"/>
    <mergeCell ref="U83:U91"/>
    <mergeCell ref="V83:V91"/>
    <mergeCell ref="AO92:AO100"/>
    <mergeCell ref="O92:O100"/>
    <mergeCell ref="O83:O91"/>
    <mergeCell ref="BC83:BC91"/>
    <mergeCell ref="AP83:AP91"/>
    <mergeCell ref="AQ83:AQ91"/>
    <mergeCell ref="BC65:BC73"/>
    <mergeCell ref="D74:D82"/>
    <mergeCell ref="E74:E82"/>
    <mergeCell ref="F74:F82"/>
    <mergeCell ref="G74:G82"/>
    <mergeCell ref="J74:J82"/>
    <mergeCell ref="P74:P82"/>
    <mergeCell ref="Q74:Q82"/>
    <mergeCell ref="R74:R82"/>
    <mergeCell ref="S74:S82"/>
    <mergeCell ref="T74:T82"/>
    <mergeCell ref="U74:U82"/>
    <mergeCell ref="V74:V82"/>
    <mergeCell ref="J65:J73"/>
    <mergeCell ref="P65:P73"/>
    <mergeCell ref="AQ92:AQ100"/>
    <mergeCell ref="AZ92:AZ100"/>
    <mergeCell ref="BA92:BA100"/>
    <mergeCell ref="BC92:BC100"/>
    <mergeCell ref="P92:P100"/>
    <mergeCell ref="Q92:Q100"/>
    <mergeCell ref="R92:R100"/>
    <mergeCell ref="S92:S100"/>
    <mergeCell ref="Q65:Q73"/>
    <mergeCell ref="R65:R73"/>
    <mergeCell ref="S65:S73"/>
    <mergeCell ref="AO74:AO82"/>
    <mergeCell ref="V65:V73"/>
    <mergeCell ref="AO65:AO73"/>
    <mergeCell ref="AP65:AP73"/>
    <mergeCell ref="AQ65:AQ73"/>
    <mergeCell ref="AZ65:AZ73"/>
    <mergeCell ref="BA65:BA73"/>
    <mergeCell ref="AP74:AP82"/>
    <mergeCell ref="AQ74:AQ82"/>
    <mergeCell ref="AZ74:AZ82"/>
    <mergeCell ref="BA74:BA82"/>
    <mergeCell ref="W8:W10"/>
    <mergeCell ref="U8:V8"/>
    <mergeCell ref="V9:V10"/>
    <mergeCell ref="S20:S28"/>
    <mergeCell ref="T20:T28"/>
    <mergeCell ref="U20:U28"/>
    <mergeCell ref="V20:V28"/>
    <mergeCell ref="AP29:AP37"/>
    <mergeCell ref="AQ29:AQ37"/>
    <mergeCell ref="AZ29:AZ37"/>
    <mergeCell ref="BA29:BA37"/>
    <mergeCell ref="AO20:AO28"/>
    <mergeCell ref="AP20:AP28"/>
    <mergeCell ref="AQ20:AQ28"/>
    <mergeCell ref="AZ20:AZ28"/>
    <mergeCell ref="BA20:BA28"/>
    <mergeCell ref="AP47:AP55"/>
    <mergeCell ref="AQ47:AQ55"/>
    <mergeCell ref="AZ47:AZ55"/>
    <mergeCell ref="AA8:AA10"/>
    <mergeCell ref="AB8:AB10"/>
    <mergeCell ref="AC8:AC10"/>
    <mergeCell ref="AD8:AD10"/>
    <mergeCell ref="AZ38:AZ46"/>
    <mergeCell ref="V38:V46"/>
    <mergeCell ref="AO29:AO37"/>
    <mergeCell ref="AE8:AE10"/>
    <mergeCell ref="M20:M28"/>
    <mergeCell ref="N20:N28"/>
    <mergeCell ref="L20:L28"/>
    <mergeCell ref="O20:O28"/>
    <mergeCell ref="S11:S19"/>
    <mergeCell ref="S56:S64"/>
    <mergeCell ref="T56:T64"/>
    <mergeCell ref="P20:P28"/>
    <mergeCell ref="O38:O46"/>
    <mergeCell ref="O47:O55"/>
    <mergeCell ref="Q47:Q55"/>
    <mergeCell ref="R47:R55"/>
    <mergeCell ref="S47:S55"/>
    <mergeCell ref="T47:T55"/>
    <mergeCell ref="Q20:Q28"/>
    <mergeCell ref="R20:R28"/>
    <mergeCell ref="Q11:Q19"/>
    <mergeCell ref="R11:R19"/>
    <mergeCell ref="Q38:Q46"/>
    <mergeCell ref="R38:R46"/>
    <mergeCell ref="S38:S46"/>
    <mergeCell ref="T38:T46"/>
    <mergeCell ref="P29:P37"/>
    <mergeCell ref="P38:P46"/>
    <mergeCell ref="L38:L46"/>
    <mergeCell ref="M38:M46"/>
    <mergeCell ref="N38:N46"/>
    <mergeCell ref="L29:L37"/>
    <mergeCell ref="M29:M37"/>
    <mergeCell ref="N29:N37"/>
    <mergeCell ref="Q56:Q64"/>
    <mergeCell ref="O8:T8"/>
    <mergeCell ref="X8:X10"/>
    <mergeCell ref="P9:P10"/>
    <mergeCell ref="Q9:Q10"/>
    <mergeCell ref="R9:R10"/>
    <mergeCell ref="S9:S10"/>
    <mergeCell ref="T9:T10"/>
    <mergeCell ref="U9:U10"/>
    <mergeCell ref="BC29:BC37"/>
    <mergeCell ref="Q29:Q37"/>
    <mergeCell ref="R29:R37"/>
    <mergeCell ref="S29:S37"/>
    <mergeCell ref="T29:T37"/>
    <mergeCell ref="U29:U37"/>
    <mergeCell ref="AO47:AO55"/>
    <mergeCell ref="AN20:AN28"/>
    <mergeCell ref="BA9:BA10"/>
    <mergeCell ref="P11:P19"/>
    <mergeCell ref="BB9:BB10"/>
    <mergeCell ref="BC9:BC10"/>
    <mergeCell ref="AZ11:AZ19"/>
    <mergeCell ref="BA11:BA19"/>
    <mergeCell ref="AQ9:AQ10"/>
    <mergeCell ref="AW9:AW10"/>
    <mergeCell ref="AG8:AG10"/>
    <mergeCell ref="AY9:AY10"/>
    <mergeCell ref="AZ9:AZ10"/>
    <mergeCell ref="AV9:AV10"/>
    <mergeCell ref="AK8:AK10"/>
    <mergeCell ref="AO8:AO10"/>
    <mergeCell ref="AP8:AP10"/>
    <mergeCell ref="AI8:AI10"/>
    <mergeCell ref="U56:U64"/>
    <mergeCell ref="V56:V64"/>
    <mergeCell ref="O56:O64"/>
    <mergeCell ref="O11:O19"/>
    <mergeCell ref="U38:U46"/>
    <mergeCell ref="AO38:AO46"/>
    <mergeCell ref="AP38:AP46"/>
    <mergeCell ref="AQ38:AQ46"/>
    <mergeCell ref="BA38:BA46"/>
    <mergeCell ref="BC38:BC46"/>
    <mergeCell ref="U47:U55"/>
    <mergeCell ref="V47:V55"/>
    <mergeCell ref="R56:R64"/>
    <mergeCell ref="M56:M64"/>
    <mergeCell ref="N56:N64"/>
    <mergeCell ref="P56:P64"/>
    <mergeCell ref="J47:J55"/>
    <mergeCell ref="P47:P55"/>
    <mergeCell ref="M47:M55"/>
    <mergeCell ref="N47:N55"/>
    <mergeCell ref="BC47:BC55"/>
    <mergeCell ref="AO56:AO64"/>
    <mergeCell ref="AP56:AP64"/>
    <mergeCell ref="AQ56:AQ64"/>
    <mergeCell ref="AZ56:AZ64"/>
    <mergeCell ref="BA56:BA64"/>
    <mergeCell ref="BC56:BC64"/>
    <mergeCell ref="L56:L64"/>
    <mergeCell ref="L47:L55"/>
    <mergeCell ref="AO11:AO19"/>
    <mergeCell ref="AP11:AP19"/>
    <mergeCell ref="AQ11:AQ19"/>
    <mergeCell ref="AR9:AR10"/>
    <mergeCell ref="AS9:AS10"/>
    <mergeCell ref="BC11:BC19"/>
    <mergeCell ref="AL8:AL10"/>
    <mergeCell ref="AM8:AM10"/>
    <mergeCell ref="AN11:AN19"/>
    <mergeCell ref="AN8:AN10"/>
    <mergeCell ref="I8:I10"/>
    <mergeCell ref="BA47:BA55"/>
    <mergeCell ref="V29:V37"/>
    <mergeCell ref="AQ6:AV6"/>
    <mergeCell ref="AQ5:AV5"/>
    <mergeCell ref="B2:C3"/>
    <mergeCell ref="AG5:AP5"/>
    <mergeCell ref="AW5:BC5"/>
    <mergeCell ref="AG6:AP7"/>
    <mergeCell ref="AW6:BC6"/>
    <mergeCell ref="X7:AE7"/>
    <mergeCell ref="AQ7:AV8"/>
    <mergeCell ref="B8:B10"/>
    <mergeCell ref="C8:C10"/>
    <mergeCell ref="D8:D10"/>
    <mergeCell ref="E8:E10"/>
    <mergeCell ref="Y8:Y10"/>
    <mergeCell ref="AZ7:BC8"/>
    <mergeCell ref="AH8:AH10"/>
    <mergeCell ref="AX9:AX10"/>
    <mergeCell ref="AW7:AY8"/>
    <mergeCell ref="AJ8:AJ10"/>
    <mergeCell ref="B4:C4"/>
    <mergeCell ref="W5:AF5"/>
    <mergeCell ref="W6:AF6"/>
    <mergeCell ref="AF7:AF10"/>
    <mergeCell ref="O5:V5"/>
    <mergeCell ref="O6:V7"/>
    <mergeCell ref="O9:O10"/>
    <mergeCell ref="Z8:Z10"/>
    <mergeCell ref="B29:B37"/>
    <mergeCell ref="C164:C172"/>
    <mergeCell ref="B164:B172"/>
    <mergeCell ref="C155:C163"/>
    <mergeCell ref="B155:B163"/>
    <mergeCell ref="C146:C154"/>
    <mergeCell ref="B146:B154"/>
    <mergeCell ref="C137:C145"/>
    <mergeCell ref="B137:B145"/>
    <mergeCell ref="C128:C136"/>
    <mergeCell ref="B128:B136"/>
    <mergeCell ref="C119:C127"/>
    <mergeCell ref="B119:B127"/>
    <mergeCell ref="C110:C118"/>
    <mergeCell ref="B110:B118"/>
    <mergeCell ref="C101:C109"/>
    <mergeCell ref="B101:B109"/>
    <mergeCell ref="C92:C100"/>
    <mergeCell ref="B92:B100"/>
    <mergeCell ref="B20:B28"/>
    <mergeCell ref="C20:C28"/>
    <mergeCell ref="D20:D28"/>
    <mergeCell ref="B38:B46"/>
    <mergeCell ref="C38:C46"/>
    <mergeCell ref="D38:D46"/>
    <mergeCell ref="E38:E46"/>
    <mergeCell ref="F38:F46"/>
    <mergeCell ref="G38:G46"/>
    <mergeCell ref="C56:C64"/>
    <mergeCell ref="D56:D64"/>
    <mergeCell ref="E56:E64"/>
    <mergeCell ref="F56:F64"/>
    <mergeCell ref="G56:G64"/>
    <mergeCell ref="E20:E28"/>
    <mergeCell ref="G20:G28"/>
    <mergeCell ref="F20:F28"/>
    <mergeCell ref="B47:B55"/>
    <mergeCell ref="C47:C55"/>
    <mergeCell ref="D47:D55"/>
    <mergeCell ref="E47:E55"/>
    <mergeCell ref="B56:B64"/>
    <mergeCell ref="G47:G55"/>
    <mergeCell ref="F47:F55"/>
    <mergeCell ref="C29:C37"/>
    <mergeCell ref="D29:D37"/>
    <mergeCell ref="E29:E37"/>
    <mergeCell ref="G29:G37"/>
    <mergeCell ref="B65:B73"/>
    <mergeCell ref="C65:C73"/>
    <mergeCell ref="D65:D73"/>
    <mergeCell ref="E65:E73"/>
    <mergeCell ref="F65:F73"/>
    <mergeCell ref="G65:G73"/>
    <mergeCell ref="C74:C82"/>
    <mergeCell ref="B74:B82"/>
    <mergeCell ref="C83:C91"/>
    <mergeCell ref="B83:B91"/>
    <mergeCell ref="N119:N127"/>
    <mergeCell ref="H83:H91"/>
    <mergeCell ref="I83:I91"/>
    <mergeCell ref="I92:I100"/>
    <mergeCell ref="H101:H109"/>
    <mergeCell ref="I101:I109"/>
    <mergeCell ref="H110:H118"/>
    <mergeCell ref="I110:I118"/>
    <mergeCell ref="E119:E127"/>
    <mergeCell ref="F119:F127"/>
    <mergeCell ref="G119:G127"/>
    <mergeCell ref="D101:D109"/>
    <mergeCell ref="E101:E109"/>
    <mergeCell ref="F101:F109"/>
    <mergeCell ref="G101:G109"/>
    <mergeCell ref="J101:J109"/>
    <mergeCell ref="J83:J91"/>
    <mergeCell ref="I119:I127"/>
    <mergeCell ref="L101:L109"/>
    <mergeCell ref="M101:M109"/>
    <mergeCell ref="L83:L91"/>
    <mergeCell ref="O128:O136"/>
    <mergeCell ref="O137:O145"/>
    <mergeCell ref="O146:O154"/>
    <mergeCell ref="O155:O163"/>
    <mergeCell ref="D83:D91"/>
    <mergeCell ref="E83:E91"/>
    <mergeCell ref="F83:F91"/>
    <mergeCell ref="G83:G91"/>
    <mergeCell ref="D110:D118"/>
    <mergeCell ref="E110:E118"/>
    <mergeCell ref="F110:F118"/>
    <mergeCell ref="G110:G118"/>
    <mergeCell ref="D92:D100"/>
    <mergeCell ref="E92:E100"/>
    <mergeCell ref="F92:F100"/>
    <mergeCell ref="G92:G100"/>
    <mergeCell ref="J92:J100"/>
    <mergeCell ref="N101:N109"/>
    <mergeCell ref="D128:D136"/>
    <mergeCell ref="E128:E136"/>
    <mergeCell ref="F128:F136"/>
    <mergeCell ref="G128:G136"/>
    <mergeCell ref="D119:D127"/>
    <mergeCell ref="J119:J127"/>
    <mergeCell ref="L128:L136"/>
    <mergeCell ref="M128:M136"/>
    <mergeCell ref="N128:N136"/>
    <mergeCell ref="H92:H100"/>
    <mergeCell ref="L119:L127"/>
    <mergeCell ref="M119:M127"/>
    <mergeCell ref="H119:H127"/>
    <mergeCell ref="O119:O127"/>
    <mergeCell ref="J128:J136"/>
    <mergeCell ref="I263:I271"/>
    <mergeCell ref="H47:H55"/>
    <mergeCell ref="I47:I55"/>
    <mergeCell ref="H56:H64"/>
    <mergeCell ref="I56:I64"/>
    <mergeCell ref="H65:H73"/>
    <mergeCell ref="I65:I73"/>
    <mergeCell ref="H20:H28"/>
    <mergeCell ref="I20:I28"/>
    <mergeCell ref="H29:H37"/>
    <mergeCell ref="I29:I37"/>
    <mergeCell ref="H38:H46"/>
    <mergeCell ref="I38:I46"/>
    <mergeCell ref="J29:J37"/>
    <mergeCell ref="J20:J28"/>
    <mergeCell ref="J38:J46"/>
    <mergeCell ref="H74:H82"/>
    <mergeCell ref="I74:I82"/>
    <mergeCell ref="J56:J64"/>
    <mergeCell ref="I299:I307"/>
    <mergeCell ref="H308:H316"/>
    <mergeCell ref="I308:I316"/>
    <mergeCell ref="H317:H325"/>
    <mergeCell ref="I317:I325"/>
    <mergeCell ref="H128:H136"/>
    <mergeCell ref="I128:I136"/>
    <mergeCell ref="H137:H145"/>
    <mergeCell ref="I137:I145"/>
    <mergeCell ref="H146:H154"/>
    <mergeCell ref="I146:I154"/>
    <mergeCell ref="H191:H199"/>
    <mergeCell ref="I191:I199"/>
    <mergeCell ref="I155:I163"/>
    <mergeCell ref="I173:I181"/>
    <mergeCell ref="H155:H163"/>
    <mergeCell ref="H164:H172"/>
    <mergeCell ref="I164:I172"/>
    <mergeCell ref="K35:K36"/>
    <mergeCell ref="H542:H550"/>
    <mergeCell ref="I542:I550"/>
    <mergeCell ref="H551:H559"/>
    <mergeCell ref="I551:I559"/>
    <mergeCell ref="H560:H568"/>
    <mergeCell ref="I560:I568"/>
    <mergeCell ref="H488:H496"/>
    <mergeCell ref="I488:I496"/>
    <mergeCell ref="J560:J568"/>
    <mergeCell ref="J398:J406"/>
    <mergeCell ref="H461:H469"/>
    <mergeCell ref="I461:I469"/>
    <mergeCell ref="H470:H478"/>
    <mergeCell ref="I470:I478"/>
    <mergeCell ref="H479:H487"/>
    <mergeCell ref="I479:I487"/>
    <mergeCell ref="J479:J487"/>
    <mergeCell ref="H452:H460"/>
    <mergeCell ref="I452:I460"/>
    <mergeCell ref="I443:I451"/>
    <mergeCell ref="H443:H451"/>
    <mergeCell ref="J317:J325"/>
    <mergeCell ref="H380:H388"/>
    <mergeCell ref="I380:I388"/>
    <mergeCell ref="H389:H397"/>
    <mergeCell ref="I389:I397"/>
    <mergeCell ref="H398:H406"/>
    <mergeCell ref="I398:I406"/>
    <mergeCell ref="H254:H262"/>
    <mergeCell ref="I254:I262"/>
    <mergeCell ref="H299:H307"/>
  </mergeCells>
  <conditionalFormatting sqref="U11:U16">
    <cfRule type="containsText" dxfId="852" priority="1065" operator="containsText" text="EXTREMA">
      <formula>NOT(ISERROR(SEARCH("EXTREMA",U11)))</formula>
    </cfRule>
    <cfRule type="containsText" dxfId="851" priority="1066" operator="containsText" text="ALTA">
      <formula>NOT(ISERROR(SEARCH("ALTA",U11)))</formula>
    </cfRule>
    <cfRule type="containsText" dxfId="850" priority="1067" operator="containsText" text="MODERADA">
      <formula>NOT(ISERROR(SEARCH("MODERADA",U11)))</formula>
    </cfRule>
    <cfRule type="containsText" dxfId="849" priority="1068" operator="containsText" text="BAJA">
      <formula>NOT(ISERROR(SEARCH("BAJA",U11)))</formula>
    </cfRule>
  </conditionalFormatting>
  <conditionalFormatting sqref="AO11:AO16">
    <cfRule type="containsText" dxfId="848" priority="1057" operator="containsText" text="EXTREMA">
      <formula>NOT(ISERROR(SEARCH("EXTREMA",AO11)))</formula>
    </cfRule>
    <cfRule type="containsText" dxfId="847" priority="1058" operator="containsText" text="ALTA">
      <formula>NOT(ISERROR(SEARCH("ALTA",AO11)))</formula>
    </cfRule>
    <cfRule type="containsText" dxfId="846" priority="1059" operator="containsText" text="MODERADA">
      <formula>NOT(ISERROR(SEARCH("MODERADA",AO11)))</formula>
    </cfRule>
    <cfRule type="containsText" dxfId="845" priority="1060" operator="containsText" text="BAJA">
      <formula>NOT(ISERROR(SEARCH("BAJA",AO11)))</formula>
    </cfRule>
  </conditionalFormatting>
  <conditionalFormatting sqref="U20:U25">
    <cfRule type="containsText" dxfId="844" priority="869" operator="containsText" text="EXTREMA">
      <formula>NOT(ISERROR(SEARCH("EXTREMA",U20)))</formula>
    </cfRule>
    <cfRule type="containsText" dxfId="843" priority="870" operator="containsText" text="ALTA">
      <formula>NOT(ISERROR(SEARCH("ALTA",U20)))</formula>
    </cfRule>
    <cfRule type="containsText" dxfId="842" priority="871" operator="containsText" text="MODERADA">
      <formula>NOT(ISERROR(SEARCH("MODERADA",U20)))</formula>
    </cfRule>
    <cfRule type="containsText" dxfId="841" priority="872" operator="containsText" text="BAJA">
      <formula>NOT(ISERROR(SEARCH("BAJA",U20)))</formula>
    </cfRule>
  </conditionalFormatting>
  <conditionalFormatting sqref="U29:U34 U38:U43 U47:U52 U56:U61 U65:U70 U74:U79 U83:U88 U92:U97 U101:U106 U110:U115 U119:U124 U128:U133 U137:U142 U146:U151 U155:U160 U164:U169 U173:U178 U182:U187 U191:U196 U200:U205 U209:U214 U218:U223 U227:U232 U236:U241 U245:U250 U254:U259 U263:U268 U272:U277 U281:U286 U290:U295 U299:U304 U308:U313 U317:U322 U326:U331 U335:U340 U344:U349 U353:U358 U362:U367 U371:U376 U380:U385 U389:U394 U398:U403 U407:U412 U416:U421 U425:U430 U434:U439 U443:U448 U452:U457 U461:U466 U470:U475 U479:U484 U488:U493 U497:U502 U506:U511 U515:U520 U524:U529 U533:U538 U542:U547 U551:U556 U560:U565 U569:U574 U578:U583 U587:U592 U596:U601 U605:U610 U614:U619 U623:U628 U632:U637">
    <cfRule type="containsText" dxfId="840" priority="861" operator="containsText" text="EXTREMA">
      <formula>NOT(ISERROR(SEARCH("EXTREMA",U29)))</formula>
    </cfRule>
    <cfRule type="containsText" dxfId="839" priority="862" operator="containsText" text="ALTA">
      <formula>NOT(ISERROR(SEARCH("ALTA",U29)))</formula>
    </cfRule>
    <cfRule type="containsText" dxfId="838" priority="863" operator="containsText" text="MODERADA">
      <formula>NOT(ISERROR(SEARCH("MODERADA",U29)))</formula>
    </cfRule>
    <cfRule type="containsText" dxfId="837" priority="864" operator="containsText" text="BAJA">
      <formula>NOT(ISERROR(SEARCH("BAJA",U29)))</formula>
    </cfRule>
  </conditionalFormatting>
  <conditionalFormatting sqref="AL11:AL19">
    <cfRule type="containsText" dxfId="836" priority="853" operator="containsText" text="EXTREMA">
      <formula>NOT(ISERROR(SEARCH("EXTREMA",AL11)))</formula>
    </cfRule>
    <cfRule type="containsText" dxfId="835" priority="854" operator="containsText" text="ALTA">
      <formula>NOT(ISERROR(SEARCH("ALTA",AL11)))</formula>
    </cfRule>
    <cfRule type="containsText" dxfId="834" priority="855" operator="containsText" text="MODERADA">
      <formula>NOT(ISERROR(SEARCH("MODERADA",AL11)))</formula>
    </cfRule>
    <cfRule type="containsText" dxfId="833" priority="856" operator="containsText" text="BAJA">
      <formula>NOT(ISERROR(SEARCH("BAJA",AL11)))</formula>
    </cfRule>
  </conditionalFormatting>
  <conditionalFormatting sqref="AN11:AN16">
    <cfRule type="containsText" dxfId="832" priority="845" operator="containsText" text="EXTREMA">
      <formula>NOT(ISERROR(SEARCH("EXTREMA",AN11)))</formula>
    </cfRule>
    <cfRule type="containsText" dxfId="831" priority="846" operator="containsText" text="ALTA">
      <formula>NOT(ISERROR(SEARCH("ALTA",AN11)))</formula>
    </cfRule>
    <cfRule type="containsText" dxfId="830" priority="847" operator="containsText" text="MODERADA">
      <formula>NOT(ISERROR(SEARCH("MODERADA",AN11)))</formula>
    </cfRule>
    <cfRule type="containsText" dxfId="829" priority="848" operator="containsText" text="BAJA">
      <formula>NOT(ISERROR(SEARCH("BAJA",AN11)))</formula>
    </cfRule>
  </conditionalFormatting>
  <conditionalFormatting sqref="AO20:AO25">
    <cfRule type="containsText" dxfId="828" priority="841" operator="containsText" text="EXTREMA">
      <formula>NOT(ISERROR(SEARCH("EXTREMA",AO20)))</formula>
    </cfRule>
    <cfRule type="containsText" dxfId="827" priority="842" operator="containsText" text="ALTA">
      <formula>NOT(ISERROR(SEARCH("ALTA",AO20)))</formula>
    </cfRule>
    <cfRule type="containsText" dxfId="826" priority="843" operator="containsText" text="MODERADA">
      <formula>NOT(ISERROR(SEARCH("MODERADA",AO20)))</formula>
    </cfRule>
    <cfRule type="containsText" dxfId="825" priority="844" operator="containsText" text="BAJA">
      <formula>NOT(ISERROR(SEARCH("BAJA",AO20)))</formula>
    </cfRule>
  </conditionalFormatting>
  <conditionalFormatting sqref="AN20:AN25">
    <cfRule type="containsText" dxfId="824" priority="833" operator="containsText" text="EXTREMA">
      <formula>NOT(ISERROR(SEARCH("EXTREMA",AN20)))</formula>
    </cfRule>
    <cfRule type="containsText" dxfId="823" priority="834" operator="containsText" text="ALTA">
      <formula>NOT(ISERROR(SEARCH("ALTA",AN20)))</formula>
    </cfRule>
    <cfRule type="containsText" dxfId="822" priority="835" operator="containsText" text="MODERADA">
      <formula>NOT(ISERROR(SEARCH("MODERADA",AN20)))</formula>
    </cfRule>
    <cfRule type="containsText" dxfId="821" priority="836" operator="containsText" text="BAJA">
      <formula>NOT(ISERROR(SEARCH("BAJA",AN20)))</formula>
    </cfRule>
  </conditionalFormatting>
  <conditionalFormatting sqref="AO29:AO34">
    <cfRule type="containsText" dxfId="820" priority="829" operator="containsText" text="EXTREMA">
      <formula>NOT(ISERROR(SEARCH("EXTREMA",AO29)))</formula>
    </cfRule>
    <cfRule type="containsText" dxfId="819" priority="830" operator="containsText" text="ALTA">
      <formula>NOT(ISERROR(SEARCH("ALTA",AO29)))</formula>
    </cfRule>
    <cfRule type="containsText" dxfId="818" priority="831" operator="containsText" text="MODERADA">
      <formula>NOT(ISERROR(SEARCH("MODERADA",AO29)))</formula>
    </cfRule>
    <cfRule type="containsText" dxfId="817" priority="832" operator="containsText" text="BAJA">
      <formula>NOT(ISERROR(SEARCH("BAJA",AO29)))</formula>
    </cfRule>
  </conditionalFormatting>
  <conditionalFormatting sqref="AN29:AN34">
    <cfRule type="containsText" dxfId="816" priority="821" operator="containsText" text="EXTREMA">
      <formula>NOT(ISERROR(SEARCH("EXTREMA",AN29)))</formula>
    </cfRule>
    <cfRule type="containsText" dxfId="815" priority="822" operator="containsText" text="ALTA">
      <formula>NOT(ISERROR(SEARCH("ALTA",AN29)))</formula>
    </cfRule>
    <cfRule type="containsText" dxfId="814" priority="823" operator="containsText" text="MODERADA">
      <formula>NOT(ISERROR(SEARCH("MODERADA",AN29)))</formula>
    </cfRule>
    <cfRule type="containsText" dxfId="813" priority="824" operator="containsText" text="BAJA">
      <formula>NOT(ISERROR(SEARCH("BAJA",AN29)))</formula>
    </cfRule>
  </conditionalFormatting>
  <conditionalFormatting sqref="AO38:AO43">
    <cfRule type="containsText" dxfId="812" priority="817" operator="containsText" text="EXTREMA">
      <formula>NOT(ISERROR(SEARCH("EXTREMA",AO38)))</formula>
    </cfRule>
    <cfRule type="containsText" dxfId="811" priority="818" operator="containsText" text="ALTA">
      <formula>NOT(ISERROR(SEARCH("ALTA",AO38)))</formula>
    </cfRule>
    <cfRule type="containsText" dxfId="810" priority="819" operator="containsText" text="MODERADA">
      <formula>NOT(ISERROR(SEARCH("MODERADA",AO38)))</formula>
    </cfRule>
    <cfRule type="containsText" dxfId="809" priority="820" operator="containsText" text="BAJA">
      <formula>NOT(ISERROR(SEARCH("BAJA",AO38)))</formula>
    </cfRule>
  </conditionalFormatting>
  <conditionalFormatting sqref="AN38:AN43">
    <cfRule type="containsText" dxfId="808" priority="809" operator="containsText" text="EXTREMA">
      <formula>NOT(ISERROR(SEARCH("EXTREMA",AN38)))</formula>
    </cfRule>
    <cfRule type="containsText" dxfId="807" priority="810" operator="containsText" text="ALTA">
      <formula>NOT(ISERROR(SEARCH("ALTA",AN38)))</formula>
    </cfRule>
    <cfRule type="containsText" dxfId="806" priority="811" operator="containsText" text="MODERADA">
      <formula>NOT(ISERROR(SEARCH("MODERADA",AN38)))</formula>
    </cfRule>
    <cfRule type="containsText" dxfId="805" priority="812" operator="containsText" text="BAJA">
      <formula>NOT(ISERROR(SEARCH("BAJA",AN38)))</formula>
    </cfRule>
  </conditionalFormatting>
  <conditionalFormatting sqref="AO47:AO52">
    <cfRule type="containsText" dxfId="804" priority="805" operator="containsText" text="EXTREMA">
      <formula>NOT(ISERROR(SEARCH("EXTREMA",AO47)))</formula>
    </cfRule>
    <cfRule type="containsText" dxfId="803" priority="806" operator="containsText" text="ALTA">
      <formula>NOT(ISERROR(SEARCH("ALTA",AO47)))</formula>
    </cfRule>
    <cfRule type="containsText" dxfId="802" priority="807" operator="containsText" text="MODERADA">
      <formula>NOT(ISERROR(SEARCH("MODERADA",AO47)))</formula>
    </cfRule>
    <cfRule type="containsText" dxfId="801" priority="808" operator="containsText" text="BAJA">
      <formula>NOT(ISERROR(SEARCH("BAJA",AO47)))</formula>
    </cfRule>
  </conditionalFormatting>
  <conditionalFormatting sqref="AN47:AN52">
    <cfRule type="containsText" dxfId="800" priority="797" operator="containsText" text="EXTREMA">
      <formula>NOT(ISERROR(SEARCH("EXTREMA",AN47)))</formula>
    </cfRule>
    <cfRule type="containsText" dxfId="799" priority="798" operator="containsText" text="ALTA">
      <formula>NOT(ISERROR(SEARCH("ALTA",AN47)))</formula>
    </cfRule>
    <cfRule type="containsText" dxfId="798" priority="799" operator="containsText" text="MODERADA">
      <formula>NOT(ISERROR(SEARCH("MODERADA",AN47)))</formula>
    </cfRule>
    <cfRule type="containsText" dxfId="797" priority="800" operator="containsText" text="BAJA">
      <formula>NOT(ISERROR(SEARCH("BAJA",AN47)))</formula>
    </cfRule>
  </conditionalFormatting>
  <conditionalFormatting sqref="AO56:AO61">
    <cfRule type="containsText" dxfId="796" priority="793" operator="containsText" text="EXTREMA">
      <formula>NOT(ISERROR(SEARCH("EXTREMA",AO56)))</formula>
    </cfRule>
    <cfRule type="containsText" dxfId="795" priority="794" operator="containsText" text="ALTA">
      <formula>NOT(ISERROR(SEARCH("ALTA",AO56)))</formula>
    </cfRule>
    <cfRule type="containsText" dxfId="794" priority="795" operator="containsText" text="MODERADA">
      <formula>NOT(ISERROR(SEARCH("MODERADA",AO56)))</formula>
    </cfRule>
    <cfRule type="containsText" dxfId="793" priority="796" operator="containsText" text="BAJA">
      <formula>NOT(ISERROR(SEARCH("BAJA",AO56)))</formula>
    </cfRule>
  </conditionalFormatting>
  <conditionalFormatting sqref="AL56:AL64">
    <cfRule type="containsText" dxfId="792" priority="789" operator="containsText" text="EXTREMA">
      <formula>NOT(ISERROR(SEARCH("EXTREMA",AL56)))</formula>
    </cfRule>
    <cfRule type="containsText" dxfId="791" priority="790" operator="containsText" text="ALTA">
      <formula>NOT(ISERROR(SEARCH("ALTA",AL56)))</formula>
    </cfRule>
    <cfRule type="containsText" dxfId="790" priority="791" operator="containsText" text="MODERADA">
      <formula>NOT(ISERROR(SEARCH("MODERADA",AL56)))</formula>
    </cfRule>
    <cfRule type="containsText" dxfId="789" priority="792" operator="containsText" text="BAJA">
      <formula>NOT(ISERROR(SEARCH("BAJA",AL56)))</formula>
    </cfRule>
  </conditionalFormatting>
  <conditionalFormatting sqref="AN56:AN61">
    <cfRule type="containsText" dxfId="788" priority="785" operator="containsText" text="EXTREMA">
      <formula>NOT(ISERROR(SEARCH("EXTREMA",AN56)))</formula>
    </cfRule>
    <cfRule type="containsText" dxfId="787" priority="786" operator="containsText" text="ALTA">
      <formula>NOT(ISERROR(SEARCH("ALTA",AN56)))</formula>
    </cfRule>
    <cfRule type="containsText" dxfId="786" priority="787" operator="containsText" text="MODERADA">
      <formula>NOT(ISERROR(SEARCH("MODERADA",AN56)))</formula>
    </cfRule>
    <cfRule type="containsText" dxfId="785" priority="788" operator="containsText" text="BAJA">
      <formula>NOT(ISERROR(SEARCH("BAJA",AN56)))</formula>
    </cfRule>
  </conditionalFormatting>
  <conditionalFormatting sqref="AO65:AO70">
    <cfRule type="containsText" dxfId="784" priority="781" operator="containsText" text="EXTREMA">
      <formula>NOT(ISERROR(SEARCH("EXTREMA",AO65)))</formula>
    </cfRule>
    <cfRule type="containsText" dxfId="783" priority="782" operator="containsText" text="ALTA">
      <formula>NOT(ISERROR(SEARCH("ALTA",AO65)))</formula>
    </cfRule>
    <cfRule type="containsText" dxfId="782" priority="783" operator="containsText" text="MODERADA">
      <formula>NOT(ISERROR(SEARCH("MODERADA",AO65)))</formula>
    </cfRule>
    <cfRule type="containsText" dxfId="781" priority="784" operator="containsText" text="BAJA">
      <formula>NOT(ISERROR(SEARCH("BAJA",AO65)))</formula>
    </cfRule>
  </conditionalFormatting>
  <conditionalFormatting sqref="AL65:AL73">
    <cfRule type="containsText" dxfId="780" priority="777" operator="containsText" text="EXTREMA">
      <formula>NOT(ISERROR(SEARCH("EXTREMA",AL65)))</formula>
    </cfRule>
    <cfRule type="containsText" dxfId="779" priority="778" operator="containsText" text="ALTA">
      <formula>NOT(ISERROR(SEARCH("ALTA",AL65)))</formula>
    </cfRule>
    <cfRule type="containsText" dxfId="778" priority="779" operator="containsText" text="MODERADA">
      <formula>NOT(ISERROR(SEARCH("MODERADA",AL65)))</formula>
    </cfRule>
    <cfRule type="containsText" dxfId="777" priority="780" operator="containsText" text="BAJA">
      <formula>NOT(ISERROR(SEARCH("BAJA",AL65)))</formula>
    </cfRule>
  </conditionalFormatting>
  <conditionalFormatting sqref="AN65:AN70">
    <cfRule type="containsText" dxfId="776" priority="773" operator="containsText" text="EXTREMA">
      <formula>NOT(ISERROR(SEARCH("EXTREMA",AN65)))</formula>
    </cfRule>
    <cfRule type="containsText" dxfId="775" priority="774" operator="containsText" text="ALTA">
      <formula>NOT(ISERROR(SEARCH("ALTA",AN65)))</formula>
    </cfRule>
    <cfRule type="containsText" dxfId="774" priority="775" operator="containsText" text="MODERADA">
      <formula>NOT(ISERROR(SEARCH("MODERADA",AN65)))</formula>
    </cfRule>
    <cfRule type="containsText" dxfId="773" priority="776" operator="containsText" text="BAJA">
      <formula>NOT(ISERROR(SEARCH("BAJA",AN65)))</formula>
    </cfRule>
  </conditionalFormatting>
  <conditionalFormatting sqref="AO74:AO79">
    <cfRule type="containsText" dxfId="772" priority="769" operator="containsText" text="EXTREMA">
      <formula>NOT(ISERROR(SEARCH("EXTREMA",AO74)))</formula>
    </cfRule>
    <cfRule type="containsText" dxfId="771" priority="770" operator="containsText" text="ALTA">
      <formula>NOT(ISERROR(SEARCH("ALTA",AO74)))</formula>
    </cfRule>
    <cfRule type="containsText" dxfId="770" priority="771" operator="containsText" text="MODERADA">
      <formula>NOT(ISERROR(SEARCH("MODERADA",AO74)))</formula>
    </cfRule>
    <cfRule type="containsText" dxfId="769" priority="772" operator="containsText" text="BAJA">
      <formula>NOT(ISERROR(SEARCH("BAJA",AO74)))</formula>
    </cfRule>
  </conditionalFormatting>
  <conditionalFormatting sqref="AL74:AL82">
    <cfRule type="containsText" dxfId="768" priority="765" operator="containsText" text="EXTREMA">
      <formula>NOT(ISERROR(SEARCH("EXTREMA",AL74)))</formula>
    </cfRule>
    <cfRule type="containsText" dxfId="767" priority="766" operator="containsText" text="ALTA">
      <formula>NOT(ISERROR(SEARCH("ALTA",AL74)))</formula>
    </cfRule>
    <cfRule type="containsText" dxfId="766" priority="767" operator="containsText" text="MODERADA">
      <formula>NOT(ISERROR(SEARCH("MODERADA",AL74)))</formula>
    </cfRule>
    <cfRule type="containsText" dxfId="765" priority="768" operator="containsText" text="BAJA">
      <formula>NOT(ISERROR(SEARCH("BAJA",AL74)))</formula>
    </cfRule>
  </conditionalFormatting>
  <conditionalFormatting sqref="AN74:AN79">
    <cfRule type="containsText" dxfId="764" priority="761" operator="containsText" text="EXTREMA">
      <formula>NOT(ISERROR(SEARCH("EXTREMA",AN74)))</formula>
    </cfRule>
    <cfRule type="containsText" dxfId="763" priority="762" operator="containsText" text="ALTA">
      <formula>NOT(ISERROR(SEARCH("ALTA",AN74)))</formula>
    </cfRule>
    <cfRule type="containsText" dxfId="762" priority="763" operator="containsText" text="MODERADA">
      <formula>NOT(ISERROR(SEARCH("MODERADA",AN74)))</formula>
    </cfRule>
    <cfRule type="containsText" dxfId="761" priority="764" operator="containsText" text="BAJA">
      <formula>NOT(ISERROR(SEARCH("BAJA",AN74)))</formula>
    </cfRule>
  </conditionalFormatting>
  <conditionalFormatting sqref="AO83:AO88">
    <cfRule type="containsText" dxfId="760" priority="757" operator="containsText" text="EXTREMA">
      <formula>NOT(ISERROR(SEARCH("EXTREMA",AO83)))</formula>
    </cfRule>
    <cfRule type="containsText" dxfId="759" priority="758" operator="containsText" text="ALTA">
      <formula>NOT(ISERROR(SEARCH("ALTA",AO83)))</formula>
    </cfRule>
    <cfRule type="containsText" dxfId="758" priority="759" operator="containsText" text="MODERADA">
      <formula>NOT(ISERROR(SEARCH("MODERADA",AO83)))</formula>
    </cfRule>
    <cfRule type="containsText" dxfId="757" priority="760" operator="containsText" text="BAJA">
      <formula>NOT(ISERROR(SEARCH("BAJA",AO83)))</formula>
    </cfRule>
  </conditionalFormatting>
  <conditionalFormatting sqref="AL83:AL91">
    <cfRule type="containsText" dxfId="756" priority="753" operator="containsText" text="EXTREMA">
      <formula>NOT(ISERROR(SEARCH("EXTREMA",AL83)))</formula>
    </cfRule>
    <cfRule type="containsText" dxfId="755" priority="754" operator="containsText" text="ALTA">
      <formula>NOT(ISERROR(SEARCH("ALTA",AL83)))</formula>
    </cfRule>
    <cfRule type="containsText" dxfId="754" priority="755" operator="containsText" text="MODERADA">
      <formula>NOT(ISERROR(SEARCH("MODERADA",AL83)))</formula>
    </cfRule>
    <cfRule type="containsText" dxfId="753" priority="756" operator="containsText" text="BAJA">
      <formula>NOT(ISERROR(SEARCH("BAJA",AL83)))</formula>
    </cfRule>
  </conditionalFormatting>
  <conditionalFormatting sqref="AN83:AN88">
    <cfRule type="containsText" dxfId="752" priority="749" operator="containsText" text="EXTREMA">
      <formula>NOT(ISERROR(SEARCH("EXTREMA",AN83)))</formula>
    </cfRule>
    <cfRule type="containsText" dxfId="751" priority="750" operator="containsText" text="ALTA">
      <formula>NOT(ISERROR(SEARCH("ALTA",AN83)))</formula>
    </cfRule>
    <cfRule type="containsText" dxfId="750" priority="751" operator="containsText" text="MODERADA">
      <formula>NOT(ISERROR(SEARCH("MODERADA",AN83)))</formula>
    </cfRule>
    <cfRule type="containsText" dxfId="749" priority="752" operator="containsText" text="BAJA">
      <formula>NOT(ISERROR(SEARCH("BAJA",AN83)))</formula>
    </cfRule>
  </conditionalFormatting>
  <conditionalFormatting sqref="AO92:AO97">
    <cfRule type="containsText" dxfId="748" priority="745" operator="containsText" text="EXTREMA">
      <formula>NOT(ISERROR(SEARCH("EXTREMA",AO92)))</formula>
    </cfRule>
    <cfRule type="containsText" dxfId="747" priority="746" operator="containsText" text="ALTA">
      <formula>NOT(ISERROR(SEARCH("ALTA",AO92)))</formula>
    </cfRule>
    <cfRule type="containsText" dxfId="746" priority="747" operator="containsText" text="MODERADA">
      <formula>NOT(ISERROR(SEARCH("MODERADA",AO92)))</formula>
    </cfRule>
    <cfRule type="containsText" dxfId="745" priority="748" operator="containsText" text="BAJA">
      <formula>NOT(ISERROR(SEARCH("BAJA",AO92)))</formula>
    </cfRule>
  </conditionalFormatting>
  <conditionalFormatting sqref="AL92:AL100">
    <cfRule type="containsText" dxfId="744" priority="741" operator="containsText" text="EXTREMA">
      <formula>NOT(ISERROR(SEARCH("EXTREMA",AL92)))</formula>
    </cfRule>
    <cfRule type="containsText" dxfId="743" priority="742" operator="containsText" text="ALTA">
      <formula>NOT(ISERROR(SEARCH("ALTA",AL92)))</formula>
    </cfRule>
    <cfRule type="containsText" dxfId="742" priority="743" operator="containsText" text="MODERADA">
      <formula>NOT(ISERROR(SEARCH("MODERADA",AL92)))</formula>
    </cfRule>
    <cfRule type="containsText" dxfId="741" priority="744" operator="containsText" text="BAJA">
      <formula>NOT(ISERROR(SEARCH("BAJA",AL92)))</formula>
    </cfRule>
  </conditionalFormatting>
  <conditionalFormatting sqref="AN92:AN97">
    <cfRule type="containsText" dxfId="740" priority="737" operator="containsText" text="EXTREMA">
      <formula>NOT(ISERROR(SEARCH("EXTREMA",AN92)))</formula>
    </cfRule>
    <cfRule type="containsText" dxfId="739" priority="738" operator="containsText" text="ALTA">
      <formula>NOT(ISERROR(SEARCH("ALTA",AN92)))</formula>
    </cfRule>
    <cfRule type="containsText" dxfId="738" priority="739" operator="containsText" text="MODERADA">
      <formula>NOT(ISERROR(SEARCH("MODERADA",AN92)))</formula>
    </cfRule>
    <cfRule type="containsText" dxfId="737" priority="740" operator="containsText" text="BAJA">
      <formula>NOT(ISERROR(SEARCH("BAJA",AN92)))</formula>
    </cfRule>
  </conditionalFormatting>
  <conditionalFormatting sqref="AO101:AO106">
    <cfRule type="containsText" dxfId="736" priority="733" operator="containsText" text="EXTREMA">
      <formula>NOT(ISERROR(SEARCH("EXTREMA",AO101)))</formula>
    </cfRule>
    <cfRule type="containsText" dxfId="735" priority="734" operator="containsText" text="ALTA">
      <formula>NOT(ISERROR(SEARCH("ALTA",AO101)))</formula>
    </cfRule>
    <cfRule type="containsText" dxfId="734" priority="735" operator="containsText" text="MODERADA">
      <formula>NOT(ISERROR(SEARCH("MODERADA",AO101)))</formula>
    </cfRule>
    <cfRule type="containsText" dxfId="733" priority="736" operator="containsText" text="BAJA">
      <formula>NOT(ISERROR(SEARCH("BAJA",AO101)))</formula>
    </cfRule>
  </conditionalFormatting>
  <conditionalFormatting sqref="AL101:AL109">
    <cfRule type="containsText" dxfId="732" priority="729" operator="containsText" text="EXTREMA">
      <formula>NOT(ISERROR(SEARCH("EXTREMA",AL101)))</formula>
    </cfRule>
    <cfRule type="containsText" dxfId="731" priority="730" operator="containsText" text="ALTA">
      <formula>NOT(ISERROR(SEARCH("ALTA",AL101)))</formula>
    </cfRule>
    <cfRule type="containsText" dxfId="730" priority="731" operator="containsText" text="MODERADA">
      <formula>NOT(ISERROR(SEARCH("MODERADA",AL101)))</formula>
    </cfRule>
    <cfRule type="containsText" dxfId="729" priority="732" operator="containsText" text="BAJA">
      <formula>NOT(ISERROR(SEARCH("BAJA",AL101)))</formula>
    </cfRule>
  </conditionalFormatting>
  <conditionalFormatting sqref="AN101:AN106">
    <cfRule type="containsText" dxfId="728" priority="725" operator="containsText" text="EXTREMA">
      <formula>NOT(ISERROR(SEARCH("EXTREMA",AN101)))</formula>
    </cfRule>
    <cfRule type="containsText" dxfId="727" priority="726" operator="containsText" text="ALTA">
      <formula>NOT(ISERROR(SEARCH("ALTA",AN101)))</formula>
    </cfRule>
    <cfRule type="containsText" dxfId="726" priority="727" operator="containsText" text="MODERADA">
      <formula>NOT(ISERROR(SEARCH("MODERADA",AN101)))</formula>
    </cfRule>
    <cfRule type="containsText" dxfId="725" priority="728" operator="containsText" text="BAJA">
      <formula>NOT(ISERROR(SEARCH("BAJA",AN101)))</formula>
    </cfRule>
  </conditionalFormatting>
  <conditionalFormatting sqref="AO110:AO115">
    <cfRule type="containsText" dxfId="724" priority="721" operator="containsText" text="EXTREMA">
      <formula>NOT(ISERROR(SEARCH("EXTREMA",AO110)))</formula>
    </cfRule>
    <cfRule type="containsText" dxfId="723" priority="722" operator="containsText" text="ALTA">
      <formula>NOT(ISERROR(SEARCH("ALTA",AO110)))</formula>
    </cfRule>
    <cfRule type="containsText" dxfId="722" priority="723" operator="containsText" text="MODERADA">
      <formula>NOT(ISERROR(SEARCH("MODERADA",AO110)))</formula>
    </cfRule>
    <cfRule type="containsText" dxfId="721" priority="724" operator="containsText" text="BAJA">
      <formula>NOT(ISERROR(SEARCH("BAJA",AO110)))</formula>
    </cfRule>
  </conditionalFormatting>
  <conditionalFormatting sqref="AL110:AL118">
    <cfRule type="containsText" dxfId="720" priority="717" operator="containsText" text="EXTREMA">
      <formula>NOT(ISERROR(SEARCH("EXTREMA",AL110)))</formula>
    </cfRule>
    <cfRule type="containsText" dxfId="719" priority="718" operator="containsText" text="ALTA">
      <formula>NOT(ISERROR(SEARCH("ALTA",AL110)))</formula>
    </cfRule>
    <cfRule type="containsText" dxfId="718" priority="719" operator="containsText" text="MODERADA">
      <formula>NOT(ISERROR(SEARCH("MODERADA",AL110)))</formula>
    </cfRule>
    <cfRule type="containsText" dxfId="717" priority="720" operator="containsText" text="BAJA">
      <formula>NOT(ISERROR(SEARCH("BAJA",AL110)))</formula>
    </cfRule>
  </conditionalFormatting>
  <conditionalFormatting sqref="AN110:AN115">
    <cfRule type="containsText" dxfId="716" priority="713" operator="containsText" text="EXTREMA">
      <formula>NOT(ISERROR(SEARCH("EXTREMA",AN110)))</formula>
    </cfRule>
    <cfRule type="containsText" dxfId="715" priority="714" operator="containsText" text="ALTA">
      <formula>NOT(ISERROR(SEARCH("ALTA",AN110)))</formula>
    </cfRule>
    <cfRule type="containsText" dxfId="714" priority="715" operator="containsText" text="MODERADA">
      <formula>NOT(ISERROR(SEARCH("MODERADA",AN110)))</formula>
    </cfRule>
    <cfRule type="containsText" dxfId="713" priority="716" operator="containsText" text="BAJA">
      <formula>NOT(ISERROR(SEARCH("BAJA",AN110)))</formula>
    </cfRule>
  </conditionalFormatting>
  <conditionalFormatting sqref="AO119:AO124">
    <cfRule type="containsText" dxfId="712" priority="709" operator="containsText" text="EXTREMA">
      <formula>NOT(ISERROR(SEARCH("EXTREMA",AO119)))</formula>
    </cfRule>
    <cfRule type="containsText" dxfId="711" priority="710" operator="containsText" text="ALTA">
      <formula>NOT(ISERROR(SEARCH("ALTA",AO119)))</formula>
    </cfRule>
    <cfRule type="containsText" dxfId="710" priority="711" operator="containsText" text="MODERADA">
      <formula>NOT(ISERROR(SEARCH("MODERADA",AO119)))</formula>
    </cfRule>
    <cfRule type="containsText" dxfId="709" priority="712" operator="containsText" text="BAJA">
      <formula>NOT(ISERROR(SEARCH("BAJA",AO119)))</formula>
    </cfRule>
  </conditionalFormatting>
  <conditionalFormatting sqref="AL119:AL127">
    <cfRule type="containsText" dxfId="708" priority="705" operator="containsText" text="EXTREMA">
      <formula>NOT(ISERROR(SEARCH("EXTREMA",AL119)))</formula>
    </cfRule>
    <cfRule type="containsText" dxfId="707" priority="706" operator="containsText" text="ALTA">
      <formula>NOT(ISERROR(SEARCH("ALTA",AL119)))</formula>
    </cfRule>
    <cfRule type="containsText" dxfId="706" priority="707" operator="containsText" text="MODERADA">
      <formula>NOT(ISERROR(SEARCH("MODERADA",AL119)))</formula>
    </cfRule>
    <cfRule type="containsText" dxfId="705" priority="708" operator="containsText" text="BAJA">
      <formula>NOT(ISERROR(SEARCH("BAJA",AL119)))</formula>
    </cfRule>
  </conditionalFormatting>
  <conditionalFormatting sqref="AN119:AN124">
    <cfRule type="containsText" dxfId="704" priority="701" operator="containsText" text="EXTREMA">
      <formula>NOT(ISERROR(SEARCH("EXTREMA",AN119)))</formula>
    </cfRule>
    <cfRule type="containsText" dxfId="703" priority="702" operator="containsText" text="ALTA">
      <formula>NOT(ISERROR(SEARCH("ALTA",AN119)))</formula>
    </cfRule>
    <cfRule type="containsText" dxfId="702" priority="703" operator="containsText" text="MODERADA">
      <formula>NOT(ISERROR(SEARCH("MODERADA",AN119)))</formula>
    </cfRule>
    <cfRule type="containsText" dxfId="701" priority="704" operator="containsText" text="BAJA">
      <formula>NOT(ISERROR(SEARCH("BAJA",AN119)))</formula>
    </cfRule>
  </conditionalFormatting>
  <conditionalFormatting sqref="AO128:AO133">
    <cfRule type="containsText" dxfId="700" priority="697" operator="containsText" text="EXTREMA">
      <formula>NOT(ISERROR(SEARCH("EXTREMA",AO128)))</formula>
    </cfRule>
    <cfRule type="containsText" dxfId="699" priority="698" operator="containsText" text="ALTA">
      <formula>NOT(ISERROR(SEARCH("ALTA",AO128)))</formula>
    </cfRule>
    <cfRule type="containsText" dxfId="698" priority="699" operator="containsText" text="MODERADA">
      <formula>NOT(ISERROR(SEARCH("MODERADA",AO128)))</formula>
    </cfRule>
    <cfRule type="containsText" dxfId="697" priority="700" operator="containsText" text="BAJA">
      <formula>NOT(ISERROR(SEARCH("BAJA",AO128)))</formula>
    </cfRule>
  </conditionalFormatting>
  <conditionalFormatting sqref="AL128:AL136">
    <cfRule type="containsText" dxfId="696" priority="693" operator="containsText" text="EXTREMA">
      <formula>NOT(ISERROR(SEARCH("EXTREMA",AL128)))</formula>
    </cfRule>
    <cfRule type="containsText" dxfId="695" priority="694" operator="containsText" text="ALTA">
      <formula>NOT(ISERROR(SEARCH("ALTA",AL128)))</formula>
    </cfRule>
    <cfRule type="containsText" dxfId="694" priority="695" operator="containsText" text="MODERADA">
      <formula>NOT(ISERROR(SEARCH("MODERADA",AL128)))</formula>
    </cfRule>
    <cfRule type="containsText" dxfId="693" priority="696" operator="containsText" text="BAJA">
      <formula>NOT(ISERROR(SEARCH("BAJA",AL128)))</formula>
    </cfRule>
  </conditionalFormatting>
  <conditionalFormatting sqref="AN128:AN133">
    <cfRule type="containsText" dxfId="692" priority="689" operator="containsText" text="EXTREMA">
      <formula>NOT(ISERROR(SEARCH("EXTREMA",AN128)))</formula>
    </cfRule>
    <cfRule type="containsText" dxfId="691" priority="690" operator="containsText" text="ALTA">
      <formula>NOT(ISERROR(SEARCH("ALTA",AN128)))</formula>
    </cfRule>
    <cfRule type="containsText" dxfId="690" priority="691" operator="containsText" text="MODERADA">
      <formula>NOT(ISERROR(SEARCH("MODERADA",AN128)))</formula>
    </cfRule>
    <cfRule type="containsText" dxfId="689" priority="692" operator="containsText" text="BAJA">
      <formula>NOT(ISERROR(SEARCH("BAJA",AN128)))</formula>
    </cfRule>
  </conditionalFormatting>
  <conditionalFormatting sqref="AO137:AO142">
    <cfRule type="containsText" dxfId="688" priority="685" operator="containsText" text="EXTREMA">
      <formula>NOT(ISERROR(SEARCH("EXTREMA",AO137)))</formula>
    </cfRule>
    <cfRule type="containsText" dxfId="687" priority="686" operator="containsText" text="ALTA">
      <formula>NOT(ISERROR(SEARCH("ALTA",AO137)))</formula>
    </cfRule>
    <cfRule type="containsText" dxfId="686" priority="687" operator="containsText" text="MODERADA">
      <formula>NOT(ISERROR(SEARCH("MODERADA",AO137)))</formula>
    </cfRule>
    <cfRule type="containsText" dxfId="685" priority="688" operator="containsText" text="BAJA">
      <formula>NOT(ISERROR(SEARCH("BAJA",AO137)))</formula>
    </cfRule>
  </conditionalFormatting>
  <conditionalFormatting sqref="AL137:AL145">
    <cfRule type="containsText" dxfId="684" priority="681" operator="containsText" text="EXTREMA">
      <formula>NOT(ISERROR(SEARCH("EXTREMA",AL137)))</formula>
    </cfRule>
    <cfRule type="containsText" dxfId="683" priority="682" operator="containsText" text="ALTA">
      <formula>NOT(ISERROR(SEARCH("ALTA",AL137)))</formula>
    </cfRule>
    <cfRule type="containsText" dxfId="682" priority="683" operator="containsText" text="MODERADA">
      <formula>NOT(ISERROR(SEARCH("MODERADA",AL137)))</formula>
    </cfRule>
    <cfRule type="containsText" dxfId="681" priority="684" operator="containsText" text="BAJA">
      <formula>NOT(ISERROR(SEARCH("BAJA",AL137)))</formula>
    </cfRule>
  </conditionalFormatting>
  <conditionalFormatting sqref="AN137:AN142">
    <cfRule type="containsText" dxfId="680" priority="677" operator="containsText" text="EXTREMA">
      <formula>NOT(ISERROR(SEARCH("EXTREMA",AN137)))</formula>
    </cfRule>
    <cfRule type="containsText" dxfId="679" priority="678" operator="containsText" text="ALTA">
      <formula>NOT(ISERROR(SEARCH("ALTA",AN137)))</formula>
    </cfRule>
    <cfRule type="containsText" dxfId="678" priority="679" operator="containsText" text="MODERADA">
      <formula>NOT(ISERROR(SEARCH("MODERADA",AN137)))</formula>
    </cfRule>
    <cfRule type="containsText" dxfId="677" priority="680" operator="containsText" text="BAJA">
      <formula>NOT(ISERROR(SEARCH("BAJA",AN137)))</formula>
    </cfRule>
  </conditionalFormatting>
  <conditionalFormatting sqref="AO146:AO151">
    <cfRule type="containsText" dxfId="676" priority="673" operator="containsText" text="EXTREMA">
      <formula>NOT(ISERROR(SEARCH("EXTREMA",AO146)))</formula>
    </cfRule>
    <cfRule type="containsText" dxfId="675" priority="674" operator="containsText" text="ALTA">
      <formula>NOT(ISERROR(SEARCH("ALTA",AO146)))</formula>
    </cfRule>
    <cfRule type="containsText" dxfId="674" priority="675" operator="containsText" text="MODERADA">
      <formula>NOT(ISERROR(SEARCH("MODERADA",AO146)))</formula>
    </cfRule>
    <cfRule type="containsText" dxfId="673" priority="676" operator="containsText" text="BAJA">
      <formula>NOT(ISERROR(SEARCH("BAJA",AO146)))</formula>
    </cfRule>
  </conditionalFormatting>
  <conditionalFormatting sqref="AL146:AL154">
    <cfRule type="containsText" dxfId="672" priority="669" operator="containsText" text="EXTREMA">
      <formula>NOT(ISERROR(SEARCH("EXTREMA",AL146)))</formula>
    </cfRule>
    <cfRule type="containsText" dxfId="671" priority="670" operator="containsText" text="ALTA">
      <formula>NOT(ISERROR(SEARCH("ALTA",AL146)))</formula>
    </cfRule>
    <cfRule type="containsText" dxfId="670" priority="671" operator="containsText" text="MODERADA">
      <formula>NOT(ISERROR(SEARCH("MODERADA",AL146)))</formula>
    </cfRule>
    <cfRule type="containsText" dxfId="669" priority="672" operator="containsText" text="BAJA">
      <formula>NOT(ISERROR(SEARCH("BAJA",AL146)))</formula>
    </cfRule>
  </conditionalFormatting>
  <conditionalFormatting sqref="AN146:AN151">
    <cfRule type="containsText" dxfId="668" priority="665" operator="containsText" text="EXTREMA">
      <formula>NOT(ISERROR(SEARCH("EXTREMA",AN146)))</formula>
    </cfRule>
    <cfRule type="containsText" dxfId="667" priority="666" operator="containsText" text="ALTA">
      <formula>NOT(ISERROR(SEARCH("ALTA",AN146)))</formula>
    </cfRule>
    <cfRule type="containsText" dxfId="666" priority="667" operator="containsText" text="MODERADA">
      <formula>NOT(ISERROR(SEARCH("MODERADA",AN146)))</formula>
    </cfRule>
    <cfRule type="containsText" dxfId="665" priority="668" operator="containsText" text="BAJA">
      <formula>NOT(ISERROR(SEARCH("BAJA",AN146)))</formula>
    </cfRule>
  </conditionalFormatting>
  <conditionalFormatting sqref="AO155:AO160">
    <cfRule type="containsText" dxfId="664" priority="661" operator="containsText" text="EXTREMA">
      <formula>NOT(ISERROR(SEARCH("EXTREMA",AO155)))</formula>
    </cfRule>
    <cfRule type="containsText" dxfId="663" priority="662" operator="containsText" text="ALTA">
      <formula>NOT(ISERROR(SEARCH("ALTA",AO155)))</formula>
    </cfRule>
    <cfRule type="containsText" dxfId="662" priority="663" operator="containsText" text="MODERADA">
      <formula>NOT(ISERROR(SEARCH("MODERADA",AO155)))</formula>
    </cfRule>
    <cfRule type="containsText" dxfId="661" priority="664" operator="containsText" text="BAJA">
      <formula>NOT(ISERROR(SEARCH("BAJA",AO155)))</formula>
    </cfRule>
  </conditionalFormatting>
  <conditionalFormatting sqref="AL155:AL163">
    <cfRule type="containsText" dxfId="660" priority="657" operator="containsText" text="EXTREMA">
      <formula>NOT(ISERROR(SEARCH("EXTREMA",AL155)))</formula>
    </cfRule>
    <cfRule type="containsText" dxfId="659" priority="658" operator="containsText" text="ALTA">
      <formula>NOT(ISERROR(SEARCH("ALTA",AL155)))</formula>
    </cfRule>
    <cfRule type="containsText" dxfId="658" priority="659" operator="containsText" text="MODERADA">
      <formula>NOT(ISERROR(SEARCH("MODERADA",AL155)))</formula>
    </cfRule>
    <cfRule type="containsText" dxfId="657" priority="660" operator="containsText" text="BAJA">
      <formula>NOT(ISERROR(SEARCH("BAJA",AL155)))</formula>
    </cfRule>
  </conditionalFormatting>
  <conditionalFormatting sqref="AN155:AN160">
    <cfRule type="containsText" dxfId="656" priority="653" operator="containsText" text="EXTREMA">
      <formula>NOT(ISERROR(SEARCH("EXTREMA",AN155)))</formula>
    </cfRule>
    <cfRule type="containsText" dxfId="655" priority="654" operator="containsText" text="ALTA">
      <formula>NOT(ISERROR(SEARCH("ALTA",AN155)))</formula>
    </cfRule>
    <cfRule type="containsText" dxfId="654" priority="655" operator="containsText" text="MODERADA">
      <formula>NOT(ISERROR(SEARCH("MODERADA",AN155)))</formula>
    </cfRule>
    <cfRule type="containsText" dxfId="653" priority="656" operator="containsText" text="BAJA">
      <formula>NOT(ISERROR(SEARCH("BAJA",AN155)))</formula>
    </cfRule>
  </conditionalFormatting>
  <conditionalFormatting sqref="AO164:AO169">
    <cfRule type="containsText" dxfId="652" priority="649" operator="containsText" text="EXTREMA">
      <formula>NOT(ISERROR(SEARCH("EXTREMA",AO164)))</formula>
    </cfRule>
    <cfRule type="containsText" dxfId="651" priority="650" operator="containsText" text="ALTA">
      <formula>NOT(ISERROR(SEARCH("ALTA",AO164)))</formula>
    </cfRule>
    <cfRule type="containsText" dxfId="650" priority="651" operator="containsText" text="MODERADA">
      <formula>NOT(ISERROR(SEARCH("MODERADA",AO164)))</formula>
    </cfRule>
    <cfRule type="containsText" dxfId="649" priority="652" operator="containsText" text="BAJA">
      <formula>NOT(ISERROR(SEARCH("BAJA",AO164)))</formula>
    </cfRule>
  </conditionalFormatting>
  <conditionalFormatting sqref="AL164:AL172">
    <cfRule type="containsText" dxfId="648" priority="645" operator="containsText" text="EXTREMA">
      <formula>NOT(ISERROR(SEARCH("EXTREMA",AL164)))</formula>
    </cfRule>
    <cfRule type="containsText" dxfId="647" priority="646" operator="containsText" text="ALTA">
      <formula>NOT(ISERROR(SEARCH("ALTA",AL164)))</formula>
    </cfRule>
    <cfRule type="containsText" dxfId="646" priority="647" operator="containsText" text="MODERADA">
      <formula>NOT(ISERROR(SEARCH("MODERADA",AL164)))</formula>
    </cfRule>
    <cfRule type="containsText" dxfId="645" priority="648" operator="containsText" text="BAJA">
      <formula>NOT(ISERROR(SEARCH("BAJA",AL164)))</formula>
    </cfRule>
  </conditionalFormatting>
  <conditionalFormatting sqref="AN164:AN169">
    <cfRule type="containsText" dxfId="644" priority="641" operator="containsText" text="EXTREMA">
      <formula>NOT(ISERROR(SEARCH("EXTREMA",AN164)))</formula>
    </cfRule>
    <cfRule type="containsText" dxfId="643" priority="642" operator="containsText" text="ALTA">
      <formula>NOT(ISERROR(SEARCH("ALTA",AN164)))</formula>
    </cfRule>
    <cfRule type="containsText" dxfId="642" priority="643" operator="containsText" text="MODERADA">
      <formula>NOT(ISERROR(SEARCH("MODERADA",AN164)))</formula>
    </cfRule>
    <cfRule type="containsText" dxfId="641" priority="644" operator="containsText" text="BAJA">
      <formula>NOT(ISERROR(SEARCH("BAJA",AN164)))</formula>
    </cfRule>
  </conditionalFormatting>
  <conditionalFormatting sqref="AO173:AO178">
    <cfRule type="containsText" dxfId="640" priority="637" operator="containsText" text="EXTREMA">
      <formula>NOT(ISERROR(SEARCH("EXTREMA",AO173)))</formula>
    </cfRule>
    <cfRule type="containsText" dxfId="639" priority="638" operator="containsText" text="ALTA">
      <formula>NOT(ISERROR(SEARCH("ALTA",AO173)))</formula>
    </cfRule>
    <cfRule type="containsText" dxfId="638" priority="639" operator="containsText" text="MODERADA">
      <formula>NOT(ISERROR(SEARCH("MODERADA",AO173)))</formula>
    </cfRule>
    <cfRule type="containsText" dxfId="637" priority="640" operator="containsText" text="BAJA">
      <formula>NOT(ISERROR(SEARCH("BAJA",AO173)))</formula>
    </cfRule>
  </conditionalFormatting>
  <conditionalFormatting sqref="AL173:AL181">
    <cfRule type="containsText" dxfId="636" priority="633" operator="containsText" text="EXTREMA">
      <formula>NOT(ISERROR(SEARCH("EXTREMA",AL173)))</formula>
    </cfRule>
    <cfRule type="containsText" dxfId="635" priority="634" operator="containsText" text="ALTA">
      <formula>NOT(ISERROR(SEARCH("ALTA",AL173)))</formula>
    </cfRule>
    <cfRule type="containsText" dxfId="634" priority="635" operator="containsText" text="MODERADA">
      <formula>NOT(ISERROR(SEARCH("MODERADA",AL173)))</formula>
    </cfRule>
    <cfRule type="containsText" dxfId="633" priority="636" operator="containsText" text="BAJA">
      <formula>NOT(ISERROR(SEARCH("BAJA",AL173)))</formula>
    </cfRule>
  </conditionalFormatting>
  <conditionalFormatting sqref="AN173:AN178">
    <cfRule type="containsText" dxfId="632" priority="629" operator="containsText" text="EXTREMA">
      <formula>NOT(ISERROR(SEARCH("EXTREMA",AN173)))</formula>
    </cfRule>
    <cfRule type="containsText" dxfId="631" priority="630" operator="containsText" text="ALTA">
      <formula>NOT(ISERROR(SEARCH("ALTA",AN173)))</formula>
    </cfRule>
    <cfRule type="containsText" dxfId="630" priority="631" operator="containsText" text="MODERADA">
      <formula>NOT(ISERROR(SEARCH("MODERADA",AN173)))</formula>
    </cfRule>
    <cfRule type="containsText" dxfId="629" priority="632" operator="containsText" text="BAJA">
      <formula>NOT(ISERROR(SEARCH("BAJA",AN173)))</formula>
    </cfRule>
  </conditionalFormatting>
  <conditionalFormatting sqref="AO182:AO187">
    <cfRule type="containsText" dxfId="628" priority="625" operator="containsText" text="EXTREMA">
      <formula>NOT(ISERROR(SEARCH("EXTREMA",AO182)))</formula>
    </cfRule>
    <cfRule type="containsText" dxfId="627" priority="626" operator="containsText" text="ALTA">
      <formula>NOT(ISERROR(SEARCH("ALTA",AO182)))</formula>
    </cfRule>
    <cfRule type="containsText" dxfId="626" priority="627" operator="containsText" text="MODERADA">
      <formula>NOT(ISERROR(SEARCH("MODERADA",AO182)))</formula>
    </cfRule>
    <cfRule type="containsText" dxfId="625" priority="628" operator="containsText" text="BAJA">
      <formula>NOT(ISERROR(SEARCH("BAJA",AO182)))</formula>
    </cfRule>
  </conditionalFormatting>
  <conditionalFormatting sqref="AL182:AL190">
    <cfRule type="containsText" dxfId="624" priority="621" operator="containsText" text="EXTREMA">
      <formula>NOT(ISERROR(SEARCH("EXTREMA",AL182)))</formula>
    </cfRule>
    <cfRule type="containsText" dxfId="623" priority="622" operator="containsText" text="ALTA">
      <formula>NOT(ISERROR(SEARCH("ALTA",AL182)))</formula>
    </cfRule>
    <cfRule type="containsText" dxfId="622" priority="623" operator="containsText" text="MODERADA">
      <formula>NOT(ISERROR(SEARCH("MODERADA",AL182)))</formula>
    </cfRule>
    <cfRule type="containsText" dxfId="621" priority="624" operator="containsText" text="BAJA">
      <formula>NOT(ISERROR(SEARCH("BAJA",AL182)))</formula>
    </cfRule>
  </conditionalFormatting>
  <conditionalFormatting sqref="AN182:AN187">
    <cfRule type="containsText" dxfId="620" priority="617" operator="containsText" text="EXTREMA">
      <formula>NOT(ISERROR(SEARCH("EXTREMA",AN182)))</formula>
    </cfRule>
    <cfRule type="containsText" dxfId="619" priority="618" operator="containsText" text="ALTA">
      <formula>NOT(ISERROR(SEARCH("ALTA",AN182)))</formula>
    </cfRule>
    <cfRule type="containsText" dxfId="618" priority="619" operator="containsText" text="MODERADA">
      <formula>NOT(ISERROR(SEARCH("MODERADA",AN182)))</formula>
    </cfRule>
    <cfRule type="containsText" dxfId="617" priority="620" operator="containsText" text="BAJA">
      <formula>NOT(ISERROR(SEARCH("BAJA",AN182)))</formula>
    </cfRule>
  </conditionalFormatting>
  <conditionalFormatting sqref="AO191:AO196">
    <cfRule type="containsText" dxfId="616" priority="613" operator="containsText" text="EXTREMA">
      <formula>NOT(ISERROR(SEARCH("EXTREMA",AO191)))</formula>
    </cfRule>
    <cfRule type="containsText" dxfId="615" priority="614" operator="containsText" text="ALTA">
      <formula>NOT(ISERROR(SEARCH("ALTA",AO191)))</formula>
    </cfRule>
    <cfRule type="containsText" dxfId="614" priority="615" operator="containsText" text="MODERADA">
      <formula>NOT(ISERROR(SEARCH("MODERADA",AO191)))</formula>
    </cfRule>
    <cfRule type="containsText" dxfId="613" priority="616" operator="containsText" text="BAJA">
      <formula>NOT(ISERROR(SEARCH("BAJA",AO191)))</formula>
    </cfRule>
  </conditionalFormatting>
  <conditionalFormatting sqref="AL191:AL199">
    <cfRule type="containsText" dxfId="612" priority="609" operator="containsText" text="EXTREMA">
      <formula>NOT(ISERROR(SEARCH("EXTREMA",AL191)))</formula>
    </cfRule>
    <cfRule type="containsText" dxfId="611" priority="610" operator="containsText" text="ALTA">
      <formula>NOT(ISERROR(SEARCH("ALTA",AL191)))</formula>
    </cfRule>
    <cfRule type="containsText" dxfId="610" priority="611" operator="containsText" text="MODERADA">
      <formula>NOT(ISERROR(SEARCH("MODERADA",AL191)))</formula>
    </cfRule>
    <cfRule type="containsText" dxfId="609" priority="612" operator="containsText" text="BAJA">
      <formula>NOT(ISERROR(SEARCH("BAJA",AL191)))</formula>
    </cfRule>
  </conditionalFormatting>
  <conditionalFormatting sqref="AN191:AN196">
    <cfRule type="containsText" dxfId="608" priority="605" operator="containsText" text="EXTREMA">
      <formula>NOT(ISERROR(SEARCH("EXTREMA",AN191)))</formula>
    </cfRule>
    <cfRule type="containsText" dxfId="607" priority="606" operator="containsText" text="ALTA">
      <formula>NOT(ISERROR(SEARCH("ALTA",AN191)))</formula>
    </cfRule>
    <cfRule type="containsText" dxfId="606" priority="607" operator="containsText" text="MODERADA">
      <formula>NOT(ISERROR(SEARCH("MODERADA",AN191)))</formula>
    </cfRule>
    <cfRule type="containsText" dxfId="605" priority="608" operator="containsText" text="BAJA">
      <formula>NOT(ISERROR(SEARCH("BAJA",AN191)))</formula>
    </cfRule>
  </conditionalFormatting>
  <conditionalFormatting sqref="AO200:AO205">
    <cfRule type="containsText" dxfId="604" priority="601" operator="containsText" text="EXTREMA">
      <formula>NOT(ISERROR(SEARCH("EXTREMA",AO200)))</formula>
    </cfRule>
    <cfRule type="containsText" dxfId="603" priority="602" operator="containsText" text="ALTA">
      <formula>NOT(ISERROR(SEARCH("ALTA",AO200)))</formula>
    </cfRule>
    <cfRule type="containsText" dxfId="602" priority="603" operator="containsText" text="MODERADA">
      <formula>NOT(ISERROR(SEARCH("MODERADA",AO200)))</formula>
    </cfRule>
    <cfRule type="containsText" dxfId="601" priority="604" operator="containsText" text="BAJA">
      <formula>NOT(ISERROR(SEARCH("BAJA",AO200)))</formula>
    </cfRule>
  </conditionalFormatting>
  <conditionalFormatting sqref="AL200:AL208">
    <cfRule type="containsText" dxfId="600" priority="597" operator="containsText" text="EXTREMA">
      <formula>NOT(ISERROR(SEARCH("EXTREMA",AL200)))</formula>
    </cfRule>
    <cfRule type="containsText" dxfId="599" priority="598" operator="containsText" text="ALTA">
      <formula>NOT(ISERROR(SEARCH("ALTA",AL200)))</formula>
    </cfRule>
    <cfRule type="containsText" dxfId="598" priority="599" operator="containsText" text="MODERADA">
      <formula>NOT(ISERROR(SEARCH("MODERADA",AL200)))</formula>
    </cfRule>
    <cfRule type="containsText" dxfId="597" priority="600" operator="containsText" text="BAJA">
      <formula>NOT(ISERROR(SEARCH("BAJA",AL200)))</formula>
    </cfRule>
  </conditionalFormatting>
  <conditionalFormatting sqref="AN200:AN205">
    <cfRule type="containsText" dxfId="596" priority="593" operator="containsText" text="EXTREMA">
      <formula>NOT(ISERROR(SEARCH("EXTREMA",AN200)))</formula>
    </cfRule>
    <cfRule type="containsText" dxfId="595" priority="594" operator="containsText" text="ALTA">
      <formula>NOT(ISERROR(SEARCH("ALTA",AN200)))</formula>
    </cfRule>
    <cfRule type="containsText" dxfId="594" priority="595" operator="containsText" text="MODERADA">
      <formula>NOT(ISERROR(SEARCH("MODERADA",AN200)))</formula>
    </cfRule>
    <cfRule type="containsText" dxfId="593" priority="596" operator="containsText" text="BAJA">
      <formula>NOT(ISERROR(SEARCH("BAJA",AN200)))</formula>
    </cfRule>
  </conditionalFormatting>
  <conditionalFormatting sqref="AO209:AO214">
    <cfRule type="containsText" dxfId="592" priority="589" operator="containsText" text="EXTREMA">
      <formula>NOT(ISERROR(SEARCH("EXTREMA",AO209)))</formula>
    </cfRule>
    <cfRule type="containsText" dxfId="591" priority="590" operator="containsText" text="ALTA">
      <formula>NOT(ISERROR(SEARCH("ALTA",AO209)))</formula>
    </cfRule>
    <cfRule type="containsText" dxfId="590" priority="591" operator="containsText" text="MODERADA">
      <formula>NOT(ISERROR(SEARCH("MODERADA",AO209)))</formula>
    </cfRule>
    <cfRule type="containsText" dxfId="589" priority="592" operator="containsText" text="BAJA">
      <formula>NOT(ISERROR(SEARCH("BAJA",AO209)))</formula>
    </cfRule>
  </conditionalFormatting>
  <conditionalFormatting sqref="AL209:AL217">
    <cfRule type="containsText" dxfId="588" priority="585" operator="containsText" text="EXTREMA">
      <formula>NOT(ISERROR(SEARCH("EXTREMA",AL209)))</formula>
    </cfRule>
    <cfRule type="containsText" dxfId="587" priority="586" operator="containsText" text="ALTA">
      <formula>NOT(ISERROR(SEARCH("ALTA",AL209)))</formula>
    </cfRule>
    <cfRule type="containsText" dxfId="586" priority="587" operator="containsText" text="MODERADA">
      <formula>NOT(ISERROR(SEARCH("MODERADA",AL209)))</formula>
    </cfRule>
    <cfRule type="containsText" dxfId="585" priority="588" operator="containsText" text="BAJA">
      <formula>NOT(ISERROR(SEARCH("BAJA",AL209)))</formula>
    </cfRule>
  </conditionalFormatting>
  <conditionalFormatting sqref="AN209:AN214">
    <cfRule type="containsText" dxfId="584" priority="581" operator="containsText" text="EXTREMA">
      <formula>NOT(ISERROR(SEARCH("EXTREMA",AN209)))</formula>
    </cfRule>
    <cfRule type="containsText" dxfId="583" priority="582" operator="containsText" text="ALTA">
      <formula>NOT(ISERROR(SEARCH("ALTA",AN209)))</formula>
    </cfRule>
    <cfRule type="containsText" dxfId="582" priority="583" operator="containsText" text="MODERADA">
      <formula>NOT(ISERROR(SEARCH("MODERADA",AN209)))</formula>
    </cfRule>
    <cfRule type="containsText" dxfId="581" priority="584" operator="containsText" text="BAJA">
      <formula>NOT(ISERROR(SEARCH("BAJA",AN209)))</formula>
    </cfRule>
  </conditionalFormatting>
  <conditionalFormatting sqref="AO218:AO223">
    <cfRule type="containsText" dxfId="580" priority="577" operator="containsText" text="EXTREMA">
      <formula>NOT(ISERROR(SEARCH("EXTREMA",AO218)))</formula>
    </cfRule>
    <cfRule type="containsText" dxfId="579" priority="578" operator="containsText" text="ALTA">
      <formula>NOT(ISERROR(SEARCH("ALTA",AO218)))</formula>
    </cfRule>
    <cfRule type="containsText" dxfId="578" priority="579" operator="containsText" text="MODERADA">
      <formula>NOT(ISERROR(SEARCH("MODERADA",AO218)))</formula>
    </cfRule>
    <cfRule type="containsText" dxfId="577" priority="580" operator="containsText" text="BAJA">
      <formula>NOT(ISERROR(SEARCH("BAJA",AO218)))</formula>
    </cfRule>
  </conditionalFormatting>
  <conditionalFormatting sqref="AL218:AL226">
    <cfRule type="containsText" dxfId="576" priority="573" operator="containsText" text="EXTREMA">
      <formula>NOT(ISERROR(SEARCH("EXTREMA",AL218)))</formula>
    </cfRule>
    <cfRule type="containsText" dxfId="575" priority="574" operator="containsText" text="ALTA">
      <formula>NOT(ISERROR(SEARCH("ALTA",AL218)))</formula>
    </cfRule>
    <cfRule type="containsText" dxfId="574" priority="575" operator="containsText" text="MODERADA">
      <formula>NOT(ISERROR(SEARCH("MODERADA",AL218)))</formula>
    </cfRule>
    <cfRule type="containsText" dxfId="573" priority="576" operator="containsText" text="BAJA">
      <formula>NOT(ISERROR(SEARCH("BAJA",AL218)))</formula>
    </cfRule>
  </conditionalFormatting>
  <conditionalFormatting sqref="AN218:AN223">
    <cfRule type="containsText" dxfId="572" priority="569" operator="containsText" text="EXTREMA">
      <formula>NOT(ISERROR(SEARCH("EXTREMA",AN218)))</formula>
    </cfRule>
    <cfRule type="containsText" dxfId="571" priority="570" operator="containsText" text="ALTA">
      <formula>NOT(ISERROR(SEARCH("ALTA",AN218)))</formula>
    </cfRule>
    <cfRule type="containsText" dxfId="570" priority="571" operator="containsText" text="MODERADA">
      <formula>NOT(ISERROR(SEARCH("MODERADA",AN218)))</formula>
    </cfRule>
    <cfRule type="containsText" dxfId="569" priority="572" operator="containsText" text="BAJA">
      <formula>NOT(ISERROR(SEARCH("BAJA",AN218)))</formula>
    </cfRule>
  </conditionalFormatting>
  <conditionalFormatting sqref="AO227:AO232">
    <cfRule type="containsText" dxfId="568" priority="565" operator="containsText" text="EXTREMA">
      <formula>NOT(ISERROR(SEARCH("EXTREMA",AO227)))</formula>
    </cfRule>
    <cfRule type="containsText" dxfId="567" priority="566" operator="containsText" text="ALTA">
      <formula>NOT(ISERROR(SEARCH("ALTA",AO227)))</formula>
    </cfRule>
    <cfRule type="containsText" dxfId="566" priority="567" operator="containsText" text="MODERADA">
      <formula>NOT(ISERROR(SEARCH("MODERADA",AO227)))</formula>
    </cfRule>
    <cfRule type="containsText" dxfId="565" priority="568" operator="containsText" text="BAJA">
      <formula>NOT(ISERROR(SEARCH("BAJA",AO227)))</formula>
    </cfRule>
  </conditionalFormatting>
  <conditionalFormatting sqref="AL227:AL235">
    <cfRule type="containsText" dxfId="564" priority="561" operator="containsText" text="EXTREMA">
      <formula>NOT(ISERROR(SEARCH("EXTREMA",AL227)))</formula>
    </cfRule>
    <cfRule type="containsText" dxfId="563" priority="562" operator="containsText" text="ALTA">
      <formula>NOT(ISERROR(SEARCH("ALTA",AL227)))</formula>
    </cfRule>
    <cfRule type="containsText" dxfId="562" priority="563" operator="containsText" text="MODERADA">
      <formula>NOT(ISERROR(SEARCH("MODERADA",AL227)))</formula>
    </cfRule>
    <cfRule type="containsText" dxfId="561" priority="564" operator="containsText" text="BAJA">
      <formula>NOT(ISERROR(SEARCH("BAJA",AL227)))</formula>
    </cfRule>
  </conditionalFormatting>
  <conditionalFormatting sqref="AN227:AN232">
    <cfRule type="containsText" dxfId="560" priority="557" operator="containsText" text="EXTREMA">
      <formula>NOT(ISERROR(SEARCH("EXTREMA",AN227)))</formula>
    </cfRule>
    <cfRule type="containsText" dxfId="559" priority="558" operator="containsText" text="ALTA">
      <formula>NOT(ISERROR(SEARCH("ALTA",AN227)))</formula>
    </cfRule>
    <cfRule type="containsText" dxfId="558" priority="559" operator="containsText" text="MODERADA">
      <formula>NOT(ISERROR(SEARCH("MODERADA",AN227)))</formula>
    </cfRule>
    <cfRule type="containsText" dxfId="557" priority="560" operator="containsText" text="BAJA">
      <formula>NOT(ISERROR(SEARCH("BAJA",AN227)))</formula>
    </cfRule>
  </conditionalFormatting>
  <conditionalFormatting sqref="AO236:AO241">
    <cfRule type="containsText" dxfId="556" priority="553" operator="containsText" text="EXTREMA">
      <formula>NOT(ISERROR(SEARCH("EXTREMA",AO236)))</formula>
    </cfRule>
    <cfRule type="containsText" dxfId="555" priority="554" operator="containsText" text="ALTA">
      <formula>NOT(ISERROR(SEARCH("ALTA",AO236)))</formula>
    </cfRule>
    <cfRule type="containsText" dxfId="554" priority="555" operator="containsText" text="MODERADA">
      <formula>NOT(ISERROR(SEARCH("MODERADA",AO236)))</formula>
    </cfRule>
    <cfRule type="containsText" dxfId="553" priority="556" operator="containsText" text="BAJA">
      <formula>NOT(ISERROR(SEARCH("BAJA",AO236)))</formula>
    </cfRule>
  </conditionalFormatting>
  <conditionalFormatting sqref="AL236:AL244">
    <cfRule type="containsText" dxfId="552" priority="549" operator="containsText" text="EXTREMA">
      <formula>NOT(ISERROR(SEARCH("EXTREMA",AL236)))</formula>
    </cfRule>
    <cfRule type="containsText" dxfId="551" priority="550" operator="containsText" text="ALTA">
      <formula>NOT(ISERROR(SEARCH("ALTA",AL236)))</formula>
    </cfRule>
    <cfRule type="containsText" dxfId="550" priority="551" operator="containsText" text="MODERADA">
      <formula>NOT(ISERROR(SEARCH("MODERADA",AL236)))</formula>
    </cfRule>
    <cfRule type="containsText" dxfId="549" priority="552" operator="containsText" text="BAJA">
      <formula>NOT(ISERROR(SEARCH("BAJA",AL236)))</formula>
    </cfRule>
  </conditionalFormatting>
  <conditionalFormatting sqref="AN236:AN241">
    <cfRule type="containsText" dxfId="548" priority="545" operator="containsText" text="EXTREMA">
      <formula>NOT(ISERROR(SEARCH("EXTREMA",AN236)))</formula>
    </cfRule>
    <cfRule type="containsText" dxfId="547" priority="546" operator="containsText" text="ALTA">
      <formula>NOT(ISERROR(SEARCH("ALTA",AN236)))</formula>
    </cfRule>
    <cfRule type="containsText" dxfId="546" priority="547" operator="containsText" text="MODERADA">
      <formula>NOT(ISERROR(SEARCH("MODERADA",AN236)))</formula>
    </cfRule>
    <cfRule type="containsText" dxfId="545" priority="548" operator="containsText" text="BAJA">
      <formula>NOT(ISERROR(SEARCH("BAJA",AN236)))</formula>
    </cfRule>
  </conditionalFormatting>
  <conditionalFormatting sqref="AO245:AO250">
    <cfRule type="containsText" dxfId="544" priority="541" operator="containsText" text="EXTREMA">
      <formula>NOT(ISERROR(SEARCH("EXTREMA",AO245)))</formula>
    </cfRule>
    <cfRule type="containsText" dxfId="543" priority="542" operator="containsText" text="ALTA">
      <formula>NOT(ISERROR(SEARCH("ALTA",AO245)))</formula>
    </cfRule>
    <cfRule type="containsText" dxfId="542" priority="543" operator="containsText" text="MODERADA">
      <formula>NOT(ISERROR(SEARCH("MODERADA",AO245)))</formula>
    </cfRule>
    <cfRule type="containsText" dxfId="541" priority="544" operator="containsText" text="BAJA">
      <formula>NOT(ISERROR(SEARCH("BAJA",AO245)))</formula>
    </cfRule>
  </conditionalFormatting>
  <conditionalFormatting sqref="AL245:AL253">
    <cfRule type="containsText" dxfId="540" priority="537" operator="containsText" text="EXTREMA">
      <formula>NOT(ISERROR(SEARCH("EXTREMA",AL245)))</formula>
    </cfRule>
    <cfRule type="containsText" dxfId="539" priority="538" operator="containsText" text="ALTA">
      <formula>NOT(ISERROR(SEARCH("ALTA",AL245)))</formula>
    </cfRule>
    <cfRule type="containsText" dxfId="538" priority="539" operator="containsText" text="MODERADA">
      <formula>NOT(ISERROR(SEARCH("MODERADA",AL245)))</formula>
    </cfRule>
    <cfRule type="containsText" dxfId="537" priority="540" operator="containsText" text="BAJA">
      <formula>NOT(ISERROR(SEARCH("BAJA",AL245)))</formula>
    </cfRule>
  </conditionalFormatting>
  <conditionalFormatting sqref="AN245:AN250">
    <cfRule type="containsText" dxfId="536" priority="533" operator="containsText" text="EXTREMA">
      <formula>NOT(ISERROR(SEARCH("EXTREMA",AN245)))</formula>
    </cfRule>
    <cfRule type="containsText" dxfId="535" priority="534" operator="containsText" text="ALTA">
      <formula>NOT(ISERROR(SEARCH("ALTA",AN245)))</formula>
    </cfRule>
    <cfRule type="containsText" dxfId="534" priority="535" operator="containsText" text="MODERADA">
      <formula>NOT(ISERROR(SEARCH("MODERADA",AN245)))</formula>
    </cfRule>
    <cfRule type="containsText" dxfId="533" priority="536" operator="containsText" text="BAJA">
      <formula>NOT(ISERROR(SEARCH("BAJA",AN245)))</formula>
    </cfRule>
  </conditionalFormatting>
  <conditionalFormatting sqref="AO254:AO259">
    <cfRule type="containsText" dxfId="532" priority="529" operator="containsText" text="EXTREMA">
      <formula>NOT(ISERROR(SEARCH("EXTREMA",AO254)))</formula>
    </cfRule>
    <cfRule type="containsText" dxfId="531" priority="530" operator="containsText" text="ALTA">
      <formula>NOT(ISERROR(SEARCH("ALTA",AO254)))</formula>
    </cfRule>
    <cfRule type="containsText" dxfId="530" priority="531" operator="containsText" text="MODERADA">
      <formula>NOT(ISERROR(SEARCH("MODERADA",AO254)))</formula>
    </cfRule>
    <cfRule type="containsText" dxfId="529" priority="532" operator="containsText" text="BAJA">
      <formula>NOT(ISERROR(SEARCH("BAJA",AO254)))</formula>
    </cfRule>
  </conditionalFormatting>
  <conditionalFormatting sqref="AL254:AL262">
    <cfRule type="containsText" dxfId="528" priority="525" operator="containsText" text="EXTREMA">
      <formula>NOT(ISERROR(SEARCH("EXTREMA",AL254)))</formula>
    </cfRule>
    <cfRule type="containsText" dxfId="527" priority="526" operator="containsText" text="ALTA">
      <formula>NOT(ISERROR(SEARCH("ALTA",AL254)))</formula>
    </cfRule>
    <cfRule type="containsText" dxfId="526" priority="527" operator="containsText" text="MODERADA">
      <formula>NOT(ISERROR(SEARCH("MODERADA",AL254)))</formula>
    </cfRule>
    <cfRule type="containsText" dxfId="525" priority="528" operator="containsText" text="BAJA">
      <formula>NOT(ISERROR(SEARCH("BAJA",AL254)))</formula>
    </cfRule>
  </conditionalFormatting>
  <conditionalFormatting sqref="AN254:AN259">
    <cfRule type="containsText" dxfId="524" priority="521" operator="containsText" text="EXTREMA">
      <formula>NOT(ISERROR(SEARCH("EXTREMA",AN254)))</formula>
    </cfRule>
    <cfRule type="containsText" dxfId="523" priority="522" operator="containsText" text="ALTA">
      <formula>NOT(ISERROR(SEARCH("ALTA",AN254)))</formula>
    </cfRule>
    <cfRule type="containsText" dxfId="522" priority="523" operator="containsText" text="MODERADA">
      <formula>NOT(ISERROR(SEARCH("MODERADA",AN254)))</formula>
    </cfRule>
    <cfRule type="containsText" dxfId="521" priority="524" operator="containsText" text="BAJA">
      <formula>NOT(ISERROR(SEARCH("BAJA",AN254)))</formula>
    </cfRule>
  </conditionalFormatting>
  <conditionalFormatting sqref="AO263:AO268">
    <cfRule type="containsText" dxfId="520" priority="517" operator="containsText" text="EXTREMA">
      <formula>NOT(ISERROR(SEARCH("EXTREMA",AO263)))</formula>
    </cfRule>
    <cfRule type="containsText" dxfId="519" priority="518" operator="containsText" text="ALTA">
      <formula>NOT(ISERROR(SEARCH("ALTA",AO263)))</formula>
    </cfRule>
    <cfRule type="containsText" dxfId="518" priority="519" operator="containsText" text="MODERADA">
      <formula>NOT(ISERROR(SEARCH("MODERADA",AO263)))</formula>
    </cfRule>
    <cfRule type="containsText" dxfId="517" priority="520" operator="containsText" text="BAJA">
      <formula>NOT(ISERROR(SEARCH("BAJA",AO263)))</formula>
    </cfRule>
  </conditionalFormatting>
  <conditionalFormatting sqref="AL263:AL271">
    <cfRule type="containsText" dxfId="516" priority="513" operator="containsText" text="EXTREMA">
      <formula>NOT(ISERROR(SEARCH("EXTREMA",AL263)))</formula>
    </cfRule>
    <cfRule type="containsText" dxfId="515" priority="514" operator="containsText" text="ALTA">
      <formula>NOT(ISERROR(SEARCH("ALTA",AL263)))</formula>
    </cfRule>
    <cfRule type="containsText" dxfId="514" priority="515" operator="containsText" text="MODERADA">
      <formula>NOT(ISERROR(SEARCH("MODERADA",AL263)))</formula>
    </cfRule>
    <cfRule type="containsText" dxfId="513" priority="516" operator="containsText" text="BAJA">
      <formula>NOT(ISERROR(SEARCH("BAJA",AL263)))</formula>
    </cfRule>
  </conditionalFormatting>
  <conditionalFormatting sqref="AN263:AN268">
    <cfRule type="containsText" dxfId="512" priority="509" operator="containsText" text="EXTREMA">
      <formula>NOT(ISERROR(SEARCH("EXTREMA",AN263)))</formula>
    </cfRule>
    <cfRule type="containsText" dxfId="511" priority="510" operator="containsText" text="ALTA">
      <formula>NOT(ISERROR(SEARCH("ALTA",AN263)))</formula>
    </cfRule>
    <cfRule type="containsText" dxfId="510" priority="511" operator="containsText" text="MODERADA">
      <formula>NOT(ISERROR(SEARCH("MODERADA",AN263)))</formula>
    </cfRule>
    <cfRule type="containsText" dxfId="509" priority="512" operator="containsText" text="BAJA">
      <formula>NOT(ISERROR(SEARCH("BAJA",AN263)))</formula>
    </cfRule>
  </conditionalFormatting>
  <conditionalFormatting sqref="AO272:AO277">
    <cfRule type="containsText" dxfId="508" priority="505" operator="containsText" text="EXTREMA">
      <formula>NOT(ISERROR(SEARCH("EXTREMA",AO272)))</formula>
    </cfRule>
    <cfRule type="containsText" dxfId="507" priority="506" operator="containsText" text="ALTA">
      <formula>NOT(ISERROR(SEARCH("ALTA",AO272)))</formula>
    </cfRule>
    <cfRule type="containsText" dxfId="506" priority="507" operator="containsText" text="MODERADA">
      <formula>NOT(ISERROR(SEARCH("MODERADA",AO272)))</formula>
    </cfRule>
    <cfRule type="containsText" dxfId="505" priority="508" operator="containsText" text="BAJA">
      <formula>NOT(ISERROR(SEARCH("BAJA",AO272)))</formula>
    </cfRule>
  </conditionalFormatting>
  <conditionalFormatting sqref="AL272:AL280">
    <cfRule type="containsText" dxfId="504" priority="501" operator="containsText" text="EXTREMA">
      <formula>NOT(ISERROR(SEARCH("EXTREMA",AL272)))</formula>
    </cfRule>
    <cfRule type="containsText" dxfId="503" priority="502" operator="containsText" text="ALTA">
      <formula>NOT(ISERROR(SEARCH("ALTA",AL272)))</formula>
    </cfRule>
    <cfRule type="containsText" dxfId="502" priority="503" operator="containsText" text="MODERADA">
      <formula>NOT(ISERROR(SEARCH("MODERADA",AL272)))</formula>
    </cfRule>
    <cfRule type="containsText" dxfId="501" priority="504" operator="containsText" text="BAJA">
      <formula>NOT(ISERROR(SEARCH("BAJA",AL272)))</formula>
    </cfRule>
  </conditionalFormatting>
  <conditionalFormatting sqref="AN272:AN277">
    <cfRule type="containsText" dxfId="500" priority="497" operator="containsText" text="EXTREMA">
      <formula>NOT(ISERROR(SEARCH("EXTREMA",AN272)))</formula>
    </cfRule>
    <cfRule type="containsText" dxfId="499" priority="498" operator="containsText" text="ALTA">
      <formula>NOT(ISERROR(SEARCH("ALTA",AN272)))</formula>
    </cfRule>
    <cfRule type="containsText" dxfId="498" priority="499" operator="containsText" text="MODERADA">
      <formula>NOT(ISERROR(SEARCH("MODERADA",AN272)))</formula>
    </cfRule>
    <cfRule type="containsText" dxfId="497" priority="500" operator="containsText" text="BAJA">
      <formula>NOT(ISERROR(SEARCH("BAJA",AN272)))</formula>
    </cfRule>
  </conditionalFormatting>
  <conditionalFormatting sqref="AO281:AO286">
    <cfRule type="containsText" dxfId="496" priority="493" operator="containsText" text="EXTREMA">
      <formula>NOT(ISERROR(SEARCH("EXTREMA",AO281)))</formula>
    </cfRule>
    <cfRule type="containsText" dxfId="495" priority="494" operator="containsText" text="ALTA">
      <formula>NOT(ISERROR(SEARCH("ALTA",AO281)))</formula>
    </cfRule>
    <cfRule type="containsText" dxfId="494" priority="495" operator="containsText" text="MODERADA">
      <formula>NOT(ISERROR(SEARCH("MODERADA",AO281)))</formula>
    </cfRule>
    <cfRule type="containsText" dxfId="493" priority="496" operator="containsText" text="BAJA">
      <formula>NOT(ISERROR(SEARCH("BAJA",AO281)))</formula>
    </cfRule>
  </conditionalFormatting>
  <conditionalFormatting sqref="AL281:AL289">
    <cfRule type="containsText" dxfId="492" priority="489" operator="containsText" text="EXTREMA">
      <formula>NOT(ISERROR(SEARCH("EXTREMA",AL281)))</formula>
    </cfRule>
    <cfRule type="containsText" dxfId="491" priority="490" operator="containsText" text="ALTA">
      <formula>NOT(ISERROR(SEARCH("ALTA",AL281)))</formula>
    </cfRule>
    <cfRule type="containsText" dxfId="490" priority="491" operator="containsText" text="MODERADA">
      <formula>NOT(ISERROR(SEARCH("MODERADA",AL281)))</formula>
    </cfRule>
    <cfRule type="containsText" dxfId="489" priority="492" operator="containsText" text="BAJA">
      <formula>NOT(ISERROR(SEARCH("BAJA",AL281)))</formula>
    </cfRule>
  </conditionalFormatting>
  <conditionalFormatting sqref="AN281:AN286">
    <cfRule type="containsText" dxfId="488" priority="485" operator="containsText" text="EXTREMA">
      <formula>NOT(ISERROR(SEARCH("EXTREMA",AN281)))</formula>
    </cfRule>
    <cfRule type="containsText" dxfId="487" priority="486" operator="containsText" text="ALTA">
      <formula>NOT(ISERROR(SEARCH("ALTA",AN281)))</formula>
    </cfRule>
    <cfRule type="containsText" dxfId="486" priority="487" operator="containsText" text="MODERADA">
      <formula>NOT(ISERROR(SEARCH("MODERADA",AN281)))</formula>
    </cfRule>
    <cfRule type="containsText" dxfId="485" priority="488" operator="containsText" text="BAJA">
      <formula>NOT(ISERROR(SEARCH("BAJA",AN281)))</formula>
    </cfRule>
  </conditionalFormatting>
  <conditionalFormatting sqref="AO290:AO295">
    <cfRule type="containsText" dxfId="484" priority="481" operator="containsText" text="EXTREMA">
      <formula>NOT(ISERROR(SEARCH("EXTREMA",AO290)))</formula>
    </cfRule>
    <cfRule type="containsText" dxfId="483" priority="482" operator="containsText" text="ALTA">
      <formula>NOT(ISERROR(SEARCH("ALTA",AO290)))</formula>
    </cfRule>
    <cfRule type="containsText" dxfId="482" priority="483" operator="containsText" text="MODERADA">
      <formula>NOT(ISERROR(SEARCH("MODERADA",AO290)))</formula>
    </cfRule>
    <cfRule type="containsText" dxfId="481" priority="484" operator="containsText" text="BAJA">
      <formula>NOT(ISERROR(SEARCH("BAJA",AO290)))</formula>
    </cfRule>
  </conditionalFormatting>
  <conditionalFormatting sqref="AL290:AL298">
    <cfRule type="containsText" dxfId="480" priority="477" operator="containsText" text="EXTREMA">
      <formula>NOT(ISERROR(SEARCH("EXTREMA",AL290)))</formula>
    </cfRule>
    <cfRule type="containsText" dxfId="479" priority="478" operator="containsText" text="ALTA">
      <formula>NOT(ISERROR(SEARCH("ALTA",AL290)))</formula>
    </cfRule>
    <cfRule type="containsText" dxfId="478" priority="479" operator="containsText" text="MODERADA">
      <formula>NOT(ISERROR(SEARCH("MODERADA",AL290)))</formula>
    </cfRule>
    <cfRule type="containsText" dxfId="477" priority="480" operator="containsText" text="BAJA">
      <formula>NOT(ISERROR(SEARCH("BAJA",AL290)))</formula>
    </cfRule>
  </conditionalFormatting>
  <conditionalFormatting sqref="AN290:AN295">
    <cfRule type="containsText" dxfId="476" priority="473" operator="containsText" text="EXTREMA">
      <formula>NOT(ISERROR(SEARCH("EXTREMA",AN290)))</formula>
    </cfRule>
    <cfRule type="containsText" dxfId="475" priority="474" operator="containsText" text="ALTA">
      <formula>NOT(ISERROR(SEARCH("ALTA",AN290)))</formula>
    </cfRule>
    <cfRule type="containsText" dxfId="474" priority="475" operator="containsText" text="MODERADA">
      <formula>NOT(ISERROR(SEARCH("MODERADA",AN290)))</formula>
    </cfRule>
    <cfRule type="containsText" dxfId="473" priority="476" operator="containsText" text="BAJA">
      <formula>NOT(ISERROR(SEARCH("BAJA",AN290)))</formula>
    </cfRule>
  </conditionalFormatting>
  <conditionalFormatting sqref="AO299:AO304">
    <cfRule type="containsText" dxfId="472" priority="469" operator="containsText" text="EXTREMA">
      <formula>NOT(ISERROR(SEARCH("EXTREMA",AO299)))</formula>
    </cfRule>
    <cfRule type="containsText" dxfId="471" priority="470" operator="containsText" text="ALTA">
      <formula>NOT(ISERROR(SEARCH("ALTA",AO299)))</formula>
    </cfRule>
    <cfRule type="containsText" dxfId="470" priority="471" operator="containsText" text="MODERADA">
      <formula>NOT(ISERROR(SEARCH("MODERADA",AO299)))</formula>
    </cfRule>
    <cfRule type="containsText" dxfId="469" priority="472" operator="containsText" text="BAJA">
      <formula>NOT(ISERROR(SEARCH("BAJA",AO299)))</formula>
    </cfRule>
  </conditionalFormatting>
  <conditionalFormatting sqref="AL299:AL307">
    <cfRule type="containsText" dxfId="468" priority="465" operator="containsText" text="EXTREMA">
      <formula>NOT(ISERROR(SEARCH("EXTREMA",AL299)))</formula>
    </cfRule>
    <cfRule type="containsText" dxfId="467" priority="466" operator="containsText" text="ALTA">
      <formula>NOT(ISERROR(SEARCH("ALTA",AL299)))</formula>
    </cfRule>
    <cfRule type="containsText" dxfId="466" priority="467" operator="containsText" text="MODERADA">
      <formula>NOT(ISERROR(SEARCH("MODERADA",AL299)))</formula>
    </cfRule>
    <cfRule type="containsText" dxfId="465" priority="468" operator="containsText" text="BAJA">
      <formula>NOT(ISERROR(SEARCH("BAJA",AL299)))</formula>
    </cfRule>
  </conditionalFormatting>
  <conditionalFormatting sqref="AN299:AN304">
    <cfRule type="containsText" dxfId="464" priority="461" operator="containsText" text="EXTREMA">
      <formula>NOT(ISERROR(SEARCH("EXTREMA",AN299)))</formula>
    </cfRule>
    <cfRule type="containsText" dxfId="463" priority="462" operator="containsText" text="ALTA">
      <formula>NOT(ISERROR(SEARCH("ALTA",AN299)))</formula>
    </cfRule>
    <cfRule type="containsText" dxfId="462" priority="463" operator="containsText" text="MODERADA">
      <formula>NOT(ISERROR(SEARCH("MODERADA",AN299)))</formula>
    </cfRule>
    <cfRule type="containsText" dxfId="461" priority="464" operator="containsText" text="BAJA">
      <formula>NOT(ISERROR(SEARCH("BAJA",AN299)))</formula>
    </cfRule>
  </conditionalFormatting>
  <conditionalFormatting sqref="AO308:AO313">
    <cfRule type="containsText" dxfId="460" priority="457" operator="containsText" text="EXTREMA">
      <formula>NOT(ISERROR(SEARCH("EXTREMA",AO308)))</formula>
    </cfRule>
    <cfRule type="containsText" dxfId="459" priority="458" operator="containsText" text="ALTA">
      <formula>NOT(ISERROR(SEARCH("ALTA",AO308)))</formula>
    </cfRule>
    <cfRule type="containsText" dxfId="458" priority="459" operator="containsText" text="MODERADA">
      <formula>NOT(ISERROR(SEARCH("MODERADA",AO308)))</formula>
    </cfRule>
    <cfRule type="containsText" dxfId="457" priority="460" operator="containsText" text="BAJA">
      <formula>NOT(ISERROR(SEARCH("BAJA",AO308)))</formula>
    </cfRule>
  </conditionalFormatting>
  <conditionalFormatting sqref="AL308:AL316">
    <cfRule type="containsText" dxfId="456" priority="453" operator="containsText" text="EXTREMA">
      <formula>NOT(ISERROR(SEARCH("EXTREMA",AL308)))</formula>
    </cfRule>
    <cfRule type="containsText" dxfId="455" priority="454" operator="containsText" text="ALTA">
      <formula>NOT(ISERROR(SEARCH("ALTA",AL308)))</formula>
    </cfRule>
    <cfRule type="containsText" dxfId="454" priority="455" operator="containsText" text="MODERADA">
      <formula>NOT(ISERROR(SEARCH("MODERADA",AL308)))</formula>
    </cfRule>
    <cfRule type="containsText" dxfId="453" priority="456" operator="containsText" text="BAJA">
      <formula>NOT(ISERROR(SEARCH("BAJA",AL308)))</formula>
    </cfRule>
  </conditionalFormatting>
  <conditionalFormatting sqref="AN308:AN313">
    <cfRule type="containsText" dxfId="452" priority="449" operator="containsText" text="EXTREMA">
      <formula>NOT(ISERROR(SEARCH("EXTREMA",AN308)))</formula>
    </cfRule>
    <cfRule type="containsText" dxfId="451" priority="450" operator="containsText" text="ALTA">
      <formula>NOT(ISERROR(SEARCH("ALTA",AN308)))</formula>
    </cfRule>
    <cfRule type="containsText" dxfId="450" priority="451" operator="containsText" text="MODERADA">
      <formula>NOT(ISERROR(SEARCH("MODERADA",AN308)))</formula>
    </cfRule>
    <cfRule type="containsText" dxfId="449" priority="452" operator="containsText" text="BAJA">
      <formula>NOT(ISERROR(SEARCH("BAJA",AN308)))</formula>
    </cfRule>
  </conditionalFormatting>
  <conditionalFormatting sqref="AO317:AO322">
    <cfRule type="containsText" dxfId="448" priority="445" operator="containsText" text="EXTREMA">
      <formula>NOT(ISERROR(SEARCH("EXTREMA",AO317)))</formula>
    </cfRule>
    <cfRule type="containsText" dxfId="447" priority="446" operator="containsText" text="ALTA">
      <formula>NOT(ISERROR(SEARCH("ALTA",AO317)))</formula>
    </cfRule>
    <cfRule type="containsText" dxfId="446" priority="447" operator="containsText" text="MODERADA">
      <formula>NOT(ISERROR(SEARCH("MODERADA",AO317)))</formula>
    </cfRule>
    <cfRule type="containsText" dxfId="445" priority="448" operator="containsText" text="BAJA">
      <formula>NOT(ISERROR(SEARCH("BAJA",AO317)))</formula>
    </cfRule>
  </conditionalFormatting>
  <conditionalFormatting sqref="AL317:AL325">
    <cfRule type="containsText" dxfId="444" priority="441" operator="containsText" text="EXTREMA">
      <formula>NOT(ISERROR(SEARCH("EXTREMA",AL317)))</formula>
    </cfRule>
    <cfRule type="containsText" dxfId="443" priority="442" operator="containsText" text="ALTA">
      <formula>NOT(ISERROR(SEARCH("ALTA",AL317)))</formula>
    </cfRule>
    <cfRule type="containsText" dxfId="442" priority="443" operator="containsText" text="MODERADA">
      <formula>NOT(ISERROR(SEARCH("MODERADA",AL317)))</formula>
    </cfRule>
    <cfRule type="containsText" dxfId="441" priority="444" operator="containsText" text="BAJA">
      <formula>NOT(ISERROR(SEARCH("BAJA",AL317)))</formula>
    </cfRule>
  </conditionalFormatting>
  <conditionalFormatting sqref="AN317:AN322">
    <cfRule type="containsText" dxfId="440" priority="437" operator="containsText" text="EXTREMA">
      <formula>NOT(ISERROR(SEARCH("EXTREMA",AN317)))</formula>
    </cfRule>
    <cfRule type="containsText" dxfId="439" priority="438" operator="containsText" text="ALTA">
      <formula>NOT(ISERROR(SEARCH("ALTA",AN317)))</formula>
    </cfRule>
    <cfRule type="containsText" dxfId="438" priority="439" operator="containsText" text="MODERADA">
      <formula>NOT(ISERROR(SEARCH("MODERADA",AN317)))</formula>
    </cfRule>
    <cfRule type="containsText" dxfId="437" priority="440" operator="containsText" text="BAJA">
      <formula>NOT(ISERROR(SEARCH("BAJA",AN317)))</formula>
    </cfRule>
  </conditionalFormatting>
  <conditionalFormatting sqref="AO326:AO331">
    <cfRule type="containsText" dxfId="436" priority="433" operator="containsText" text="EXTREMA">
      <formula>NOT(ISERROR(SEARCH("EXTREMA",AO326)))</formula>
    </cfRule>
    <cfRule type="containsText" dxfId="435" priority="434" operator="containsText" text="ALTA">
      <formula>NOT(ISERROR(SEARCH("ALTA",AO326)))</formula>
    </cfRule>
    <cfRule type="containsText" dxfId="434" priority="435" operator="containsText" text="MODERADA">
      <formula>NOT(ISERROR(SEARCH("MODERADA",AO326)))</formula>
    </cfRule>
    <cfRule type="containsText" dxfId="433" priority="436" operator="containsText" text="BAJA">
      <formula>NOT(ISERROR(SEARCH("BAJA",AO326)))</formula>
    </cfRule>
  </conditionalFormatting>
  <conditionalFormatting sqref="AL326:AL334">
    <cfRule type="containsText" dxfId="432" priority="429" operator="containsText" text="EXTREMA">
      <formula>NOT(ISERROR(SEARCH("EXTREMA",AL326)))</formula>
    </cfRule>
    <cfRule type="containsText" dxfId="431" priority="430" operator="containsText" text="ALTA">
      <formula>NOT(ISERROR(SEARCH("ALTA",AL326)))</formula>
    </cfRule>
    <cfRule type="containsText" dxfId="430" priority="431" operator="containsText" text="MODERADA">
      <formula>NOT(ISERROR(SEARCH("MODERADA",AL326)))</formula>
    </cfRule>
    <cfRule type="containsText" dxfId="429" priority="432" operator="containsText" text="BAJA">
      <formula>NOT(ISERROR(SEARCH("BAJA",AL326)))</formula>
    </cfRule>
  </conditionalFormatting>
  <conditionalFormatting sqref="AN326:AN331">
    <cfRule type="containsText" dxfId="428" priority="425" operator="containsText" text="EXTREMA">
      <formula>NOT(ISERROR(SEARCH("EXTREMA",AN326)))</formula>
    </cfRule>
    <cfRule type="containsText" dxfId="427" priority="426" operator="containsText" text="ALTA">
      <formula>NOT(ISERROR(SEARCH("ALTA",AN326)))</formula>
    </cfRule>
    <cfRule type="containsText" dxfId="426" priority="427" operator="containsText" text="MODERADA">
      <formula>NOT(ISERROR(SEARCH("MODERADA",AN326)))</formula>
    </cfRule>
    <cfRule type="containsText" dxfId="425" priority="428" operator="containsText" text="BAJA">
      <formula>NOT(ISERROR(SEARCH("BAJA",AN326)))</formula>
    </cfRule>
  </conditionalFormatting>
  <conditionalFormatting sqref="AO335:AO340">
    <cfRule type="containsText" dxfId="424" priority="421" operator="containsText" text="EXTREMA">
      <formula>NOT(ISERROR(SEARCH("EXTREMA",AO335)))</formula>
    </cfRule>
    <cfRule type="containsText" dxfId="423" priority="422" operator="containsText" text="ALTA">
      <formula>NOT(ISERROR(SEARCH("ALTA",AO335)))</formula>
    </cfRule>
    <cfRule type="containsText" dxfId="422" priority="423" operator="containsText" text="MODERADA">
      <formula>NOT(ISERROR(SEARCH("MODERADA",AO335)))</formula>
    </cfRule>
    <cfRule type="containsText" dxfId="421" priority="424" operator="containsText" text="BAJA">
      <formula>NOT(ISERROR(SEARCH("BAJA",AO335)))</formula>
    </cfRule>
  </conditionalFormatting>
  <conditionalFormatting sqref="AL335:AL343">
    <cfRule type="containsText" dxfId="420" priority="417" operator="containsText" text="EXTREMA">
      <formula>NOT(ISERROR(SEARCH("EXTREMA",AL335)))</formula>
    </cfRule>
    <cfRule type="containsText" dxfId="419" priority="418" operator="containsText" text="ALTA">
      <formula>NOT(ISERROR(SEARCH("ALTA",AL335)))</formula>
    </cfRule>
    <cfRule type="containsText" dxfId="418" priority="419" operator="containsText" text="MODERADA">
      <formula>NOT(ISERROR(SEARCH("MODERADA",AL335)))</formula>
    </cfRule>
    <cfRule type="containsText" dxfId="417" priority="420" operator="containsText" text="BAJA">
      <formula>NOT(ISERROR(SEARCH("BAJA",AL335)))</formula>
    </cfRule>
  </conditionalFormatting>
  <conditionalFormatting sqref="AN335:AN340">
    <cfRule type="containsText" dxfId="416" priority="413" operator="containsText" text="EXTREMA">
      <formula>NOT(ISERROR(SEARCH("EXTREMA",AN335)))</formula>
    </cfRule>
    <cfRule type="containsText" dxfId="415" priority="414" operator="containsText" text="ALTA">
      <formula>NOT(ISERROR(SEARCH("ALTA",AN335)))</formula>
    </cfRule>
    <cfRule type="containsText" dxfId="414" priority="415" operator="containsText" text="MODERADA">
      <formula>NOT(ISERROR(SEARCH("MODERADA",AN335)))</formula>
    </cfRule>
    <cfRule type="containsText" dxfId="413" priority="416" operator="containsText" text="BAJA">
      <formula>NOT(ISERROR(SEARCH("BAJA",AN335)))</formula>
    </cfRule>
  </conditionalFormatting>
  <conditionalFormatting sqref="AO344:AO349">
    <cfRule type="containsText" dxfId="412" priority="409" operator="containsText" text="EXTREMA">
      <formula>NOT(ISERROR(SEARCH("EXTREMA",AO344)))</formula>
    </cfRule>
    <cfRule type="containsText" dxfId="411" priority="410" operator="containsText" text="ALTA">
      <formula>NOT(ISERROR(SEARCH("ALTA",AO344)))</formula>
    </cfRule>
    <cfRule type="containsText" dxfId="410" priority="411" operator="containsText" text="MODERADA">
      <formula>NOT(ISERROR(SEARCH("MODERADA",AO344)))</formula>
    </cfRule>
    <cfRule type="containsText" dxfId="409" priority="412" operator="containsText" text="BAJA">
      <formula>NOT(ISERROR(SEARCH("BAJA",AO344)))</formula>
    </cfRule>
  </conditionalFormatting>
  <conditionalFormatting sqref="AL344:AL352">
    <cfRule type="containsText" dxfId="408" priority="405" operator="containsText" text="EXTREMA">
      <formula>NOT(ISERROR(SEARCH("EXTREMA",AL344)))</formula>
    </cfRule>
    <cfRule type="containsText" dxfId="407" priority="406" operator="containsText" text="ALTA">
      <formula>NOT(ISERROR(SEARCH("ALTA",AL344)))</formula>
    </cfRule>
    <cfRule type="containsText" dxfId="406" priority="407" operator="containsText" text="MODERADA">
      <formula>NOT(ISERROR(SEARCH("MODERADA",AL344)))</formula>
    </cfRule>
    <cfRule type="containsText" dxfId="405" priority="408" operator="containsText" text="BAJA">
      <formula>NOT(ISERROR(SEARCH("BAJA",AL344)))</formula>
    </cfRule>
  </conditionalFormatting>
  <conditionalFormatting sqref="AN344:AN349">
    <cfRule type="containsText" dxfId="404" priority="401" operator="containsText" text="EXTREMA">
      <formula>NOT(ISERROR(SEARCH("EXTREMA",AN344)))</formula>
    </cfRule>
    <cfRule type="containsText" dxfId="403" priority="402" operator="containsText" text="ALTA">
      <formula>NOT(ISERROR(SEARCH("ALTA",AN344)))</formula>
    </cfRule>
    <cfRule type="containsText" dxfId="402" priority="403" operator="containsText" text="MODERADA">
      <formula>NOT(ISERROR(SEARCH("MODERADA",AN344)))</formula>
    </cfRule>
    <cfRule type="containsText" dxfId="401" priority="404" operator="containsText" text="BAJA">
      <formula>NOT(ISERROR(SEARCH("BAJA",AN344)))</formula>
    </cfRule>
  </conditionalFormatting>
  <conditionalFormatting sqref="AO353:AO358">
    <cfRule type="containsText" dxfId="400" priority="397" operator="containsText" text="EXTREMA">
      <formula>NOT(ISERROR(SEARCH("EXTREMA",AO353)))</formula>
    </cfRule>
    <cfRule type="containsText" dxfId="399" priority="398" operator="containsText" text="ALTA">
      <formula>NOT(ISERROR(SEARCH("ALTA",AO353)))</formula>
    </cfRule>
    <cfRule type="containsText" dxfId="398" priority="399" operator="containsText" text="MODERADA">
      <formula>NOT(ISERROR(SEARCH("MODERADA",AO353)))</formula>
    </cfRule>
    <cfRule type="containsText" dxfId="397" priority="400" operator="containsText" text="BAJA">
      <formula>NOT(ISERROR(SEARCH("BAJA",AO353)))</formula>
    </cfRule>
  </conditionalFormatting>
  <conditionalFormatting sqref="AL353:AL361">
    <cfRule type="containsText" dxfId="396" priority="393" operator="containsText" text="EXTREMA">
      <formula>NOT(ISERROR(SEARCH("EXTREMA",AL353)))</formula>
    </cfRule>
    <cfRule type="containsText" dxfId="395" priority="394" operator="containsText" text="ALTA">
      <formula>NOT(ISERROR(SEARCH("ALTA",AL353)))</formula>
    </cfRule>
    <cfRule type="containsText" dxfId="394" priority="395" operator="containsText" text="MODERADA">
      <formula>NOT(ISERROR(SEARCH("MODERADA",AL353)))</formula>
    </cfRule>
    <cfRule type="containsText" dxfId="393" priority="396" operator="containsText" text="BAJA">
      <formula>NOT(ISERROR(SEARCH("BAJA",AL353)))</formula>
    </cfRule>
  </conditionalFormatting>
  <conditionalFormatting sqref="AN353:AN358">
    <cfRule type="containsText" dxfId="392" priority="389" operator="containsText" text="EXTREMA">
      <formula>NOT(ISERROR(SEARCH("EXTREMA",AN353)))</formula>
    </cfRule>
    <cfRule type="containsText" dxfId="391" priority="390" operator="containsText" text="ALTA">
      <formula>NOT(ISERROR(SEARCH("ALTA",AN353)))</formula>
    </cfRule>
    <cfRule type="containsText" dxfId="390" priority="391" operator="containsText" text="MODERADA">
      <formula>NOT(ISERROR(SEARCH("MODERADA",AN353)))</formula>
    </cfRule>
    <cfRule type="containsText" dxfId="389" priority="392" operator="containsText" text="BAJA">
      <formula>NOT(ISERROR(SEARCH("BAJA",AN353)))</formula>
    </cfRule>
  </conditionalFormatting>
  <conditionalFormatting sqref="AO362:AO367">
    <cfRule type="containsText" dxfId="388" priority="385" operator="containsText" text="EXTREMA">
      <formula>NOT(ISERROR(SEARCH("EXTREMA",AO362)))</formula>
    </cfRule>
    <cfRule type="containsText" dxfId="387" priority="386" operator="containsText" text="ALTA">
      <formula>NOT(ISERROR(SEARCH("ALTA",AO362)))</formula>
    </cfRule>
    <cfRule type="containsText" dxfId="386" priority="387" operator="containsText" text="MODERADA">
      <formula>NOT(ISERROR(SEARCH("MODERADA",AO362)))</formula>
    </cfRule>
    <cfRule type="containsText" dxfId="385" priority="388" operator="containsText" text="BAJA">
      <formula>NOT(ISERROR(SEARCH("BAJA",AO362)))</formula>
    </cfRule>
  </conditionalFormatting>
  <conditionalFormatting sqref="AL362:AL370">
    <cfRule type="containsText" dxfId="384" priority="381" operator="containsText" text="EXTREMA">
      <formula>NOT(ISERROR(SEARCH("EXTREMA",AL362)))</formula>
    </cfRule>
    <cfRule type="containsText" dxfId="383" priority="382" operator="containsText" text="ALTA">
      <formula>NOT(ISERROR(SEARCH("ALTA",AL362)))</formula>
    </cfRule>
    <cfRule type="containsText" dxfId="382" priority="383" operator="containsText" text="MODERADA">
      <formula>NOT(ISERROR(SEARCH("MODERADA",AL362)))</formula>
    </cfRule>
    <cfRule type="containsText" dxfId="381" priority="384" operator="containsText" text="BAJA">
      <formula>NOT(ISERROR(SEARCH("BAJA",AL362)))</formula>
    </cfRule>
  </conditionalFormatting>
  <conditionalFormatting sqref="AN362:AN367">
    <cfRule type="containsText" dxfId="380" priority="377" operator="containsText" text="EXTREMA">
      <formula>NOT(ISERROR(SEARCH("EXTREMA",AN362)))</formula>
    </cfRule>
    <cfRule type="containsText" dxfId="379" priority="378" operator="containsText" text="ALTA">
      <formula>NOT(ISERROR(SEARCH("ALTA",AN362)))</formula>
    </cfRule>
    <cfRule type="containsText" dxfId="378" priority="379" operator="containsText" text="MODERADA">
      <formula>NOT(ISERROR(SEARCH("MODERADA",AN362)))</formula>
    </cfRule>
    <cfRule type="containsText" dxfId="377" priority="380" operator="containsText" text="BAJA">
      <formula>NOT(ISERROR(SEARCH("BAJA",AN362)))</formula>
    </cfRule>
  </conditionalFormatting>
  <conditionalFormatting sqref="AO371:AO376">
    <cfRule type="containsText" dxfId="376" priority="373" operator="containsText" text="EXTREMA">
      <formula>NOT(ISERROR(SEARCH("EXTREMA",AO371)))</formula>
    </cfRule>
    <cfRule type="containsText" dxfId="375" priority="374" operator="containsText" text="ALTA">
      <formula>NOT(ISERROR(SEARCH("ALTA",AO371)))</formula>
    </cfRule>
    <cfRule type="containsText" dxfId="374" priority="375" operator="containsText" text="MODERADA">
      <formula>NOT(ISERROR(SEARCH("MODERADA",AO371)))</formula>
    </cfRule>
    <cfRule type="containsText" dxfId="373" priority="376" operator="containsText" text="BAJA">
      <formula>NOT(ISERROR(SEARCH("BAJA",AO371)))</formula>
    </cfRule>
  </conditionalFormatting>
  <conditionalFormatting sqref="AL371:AL379">
    <cfRule type="containsText" dxfId="372" priority="369" operator="containsText" text="EXTREMA">
      <formula>NOT(ISERROR(SEARCH("EXTREMA",AL371)))</formula>
    </cfRule>
    <cfRule type="containsText" dxfId="371" priority="370" operator="containsText" text="ALTA">
      <formula>NOT(ISERROR(SEARCH("ALTA",AL371)))</formula>
    </cfRule>
    <cfRule type="containsText" dxfId="370" priority="371" operator="containsText" text="MODERADA">
      <formula>NOT(ISERROR(SEARCH("MODERADA",AL371)))</formula>
    </cfRule>
    <cfRule type="containsText" dxfId="369" priority="372" operator="containsText" text="BAJA">
      <formula>NOT(ISERROR(SEARCH("BAJA",AL371)))</formula>
    </cfRule>
  </conditionalFormatting>
  <conditionalFormatting sqref="AN371:AN376">
    <cfRule type="containsText" dxfId="368" priority="365" operator="containsText" text="EXTREMA">
      <formula>NOT(ISERROR(SEARCH("EXTREMA",AN371)))</formula>
    </cfRule>
    <cfRule type="containsText" dxfId="367" priority="366" operator="containsText" text="ALTA">
      <formula>NOT(ISERROR(SEARCH("ALTA",AN371)))</formula>
    </cfRule>
    <cfRule type="containsText" dxfId="366" priority="367" operator="containsText" text="MODERADA">
      <formula>NOT(ISERROR(SEARCH("MODERADA",AN371)))</formula>
    </cfRule>
    <cfRule type="containsText" dxfId="365" priority="368" operator="containsText" text="BAJA">
      <formula>NOT(ISERROR(SEARCH("BAJA",AN371)))</formula>
    </cfRule>
  </conditionalFormatting>
  <conditionalFormatting sqref="AO380:AO385">
    <cfRule type="containsText" dxfId="364" priority="361" operator="containsText" text="EXTREMA">
      <formula>NOT(ISERROR(SEARCH("EXTREMA",AO380)))</formula>
    </cfRule>
    <cfRule type="containsText" dxfId="363" priority="362" operator="containsText" text="ALTA">
      <formula>NOT(ISERROR(SEARCH("ALTA",AO380)))</formula>
    </cfRule>
    <cfRule type="containsText" dxfId="362" priority="363" operator="containsText" text="MODERADA">
      <formula>NOT(ISERROR(SEARCH("MODERADA",AO380)))</formula>
    </cfRule>
    <cfRule type="containsText" dxfId="361" priority="364" operator="containsText" text="BAJA">
      <formula>NOT(ISERROR(SEARCH("BAJA",AO380)))</formula>
    </cfRule>
  </conditionalFormatting>
  <conditionalFormatting sqref="AL380:AL388">
    <cfRule type="containsText" dxfId="360" priority="357" operator="containsText" text="EXTREMA">
      <formula>NOT(ISERROR(SEARCH("EXTREMA",AL380)))</formula>
    </cfRule>
    <cfRule type="containsText" dxfId="359" priority="358" operator="containsText" text="ALTA">
      <formula>NOT(ISERROR(SEARCH("ALTA",AL380)))</formula>
    </cfRule>
    <cfRule type="containsText" dxfId="358" priority="359" operator="containsText" text="MODERADA">
      <formula>NOT(ISERROR(SEARCH("MODERADA",AL380)))</formula>
    </cfRule>
    <cfRule type="containsText" dxfId="357" priority="360" operator="containsText" text="BAJA">
      <formula>NOT(ISERROR(SEARCH("BAJA",AL380)))</formula>
    </cfRule>
  </conditionalFormatting>
  <conditionalFormatting sqref="AN380:AN385">
    <cfRule type="containsText" dxfId="356" priority="353" operator="containsText" text="EXTREMA">
      <formula>NOT(ISERROR(SEARCH("EXTREMA",AN380)))</formula>
    </cfRule>
    <cfRule type="containsText" dxfId="355" priority="354" operator="containsText" text="ALTA">
      <formula>NOT(ISERROR(SEARCH("ALTA",AN380)))</formula>
    </cfRule>
    <cfRule type="containsText" dxfId="354" priority="355" operator="containsText" text="MODERADA">
      <formula>NOT(ISERROR(SEARCH("MODERADA",AN380)))</formula>
    </cfRule>
    <cfRule type="containsText" dxfId="353" priority="356" operator="containsText" text="BAJA">
      <formula>NOT(ISERROR(SEARCH("BAJA",AN380)))</formula>
    </cfRule>
  </conditionalFormatting>
  <conditionalFormatting sqref="AO389:AO394">
    <cfRule type="containsText" dxfId="352" priority="349" operator="containsText" text="EXTREMA">
      <formula>NOT(ISERROR(SEARCH("EXTREMA",AO389)))</formula>
    </cfRule>
    <cfRule type="containsText" dxfId="351" priority="350" operator="containsText" text="ALTA">
      <formula>NOT(ISERROR(SEARCH("ALTA",AO389)))</formula>
    </cfRule>
    <cfRule type="containsText" dxfId="350" priority="351" operator="containsText" text="MODERADA">
      <formula>NOT(ISERROR(SEARCH("MODERADA",AO389)))</formula>
    </cfRule>
    <cfRule type="containsText" dxfId="349" priority="352" operator="containsText" text="BAJA">
      <formula>NOT(ISERROR(SEARCH("BAJA",AO389)))</formula>
    </cfRule>
  </conditionalFormatting>
  <conditionalFormatting sqref="AL389:AL397">
    <cfRule type="containsText" dxfId="348" priority="345" operator="containsText" text="EXTREMA">
      <formula>NOT(ISERROR(SEARCH("EXTREMA",AL389)))</formula>
    </cfRule>
    <cfRule type="containsText" dxfId="347" priority="346" operator="containsText" text="ALTA">
      <formula>NOT(ISERROR(SEARCH("ALTA",AL389)))</formula>
    </cfRule>
    <cfRule type="containsText" dxfId="346" priority="347" operator="containsText" text="MODERADA">
      <formula>NOT(ISERROR(SEARCH("MODERADA",AL389)))</formula>
    </cfRule>
    <cfRule type="containsText" dxfId="345" priority="348" operator="containsText" text="BAJA">
      <formula>NOT(ISERROR(SEARCH("BAJA",AL389)))</formula>
    </cfRule>
  </conditionalFormatting>
  <conditionalFormatting sqref="AN389:AN394">
    <cfRule type="containsText" dxfId="344" priority="341" operator="containsText" text="EXTREMA">
      <formula>NOT(ISERROR(SEARCH("EXTREMA",AN389)))</formula>
    </cfRule>
    <cfRule type="containsText" dxfId="343" priority="342" operator="containsText" text="ALTA">
      <formula>NOT(ISERROR(SEARCH("ALTA",AN389)))</formula>
    </cfRule>
    <cfRule type="containsText" dxfId="342" priority="343" operator="containsText" text="MODERADA">
      <formula>NOT(ISERROR(SEARCH("MODERADA",AN389)))</formula>
    </cfRule>
    <cfRule type="containsText" dxfId="341" priority="344" operator="containsText" text="BAJA">
      <formula>NOT(ISERROR(SEARCH("BAJA",AN389)))</formula>
    </cfRule>
  </conditionalFormatting>
  <conditionalFormatting sqref="AO398:AO403">
    <cfRule type="containsText" dxfId="340" priority="337" operator="containsText" text="EXTREMA">
      <formula>NOT(ISERROR(SEARCH("EXTREMA",AO398)))</formula>
    </cfRule>
    <cfRule type="containsText" dxfId="339" priority="338" operator="containsText" text="ALTA">
      <formula>NOT(ISERROR(SEARCH("ALTA",AO398)))</formula>
    </cfRule>
    <cfRule type="containsText" dxfId="338" priority="339" operator="containsText" text="MODERADA">
      <formula>NOT(ISERROR(SEARCH("MODERADA",AO398)))</formula>
    </cfRule>
    <cfRule type="containsText" dxfId="337" priority="340" operator="containsText" text="BAJA">
      <formula>NOT(ISERROR(SEARCH("BAJA",AO398)))</formula>
    </cfRule>
  </conditionalFormatting>
  <conditionalFormatting sqref="AL398:AL406">
    <cfRule type="containsText" dxfId="336" priority="333" operator="containsText" text="EXTREMA">
      <formula>NOT(ISERROR(SEARCH("EXTREMA",AL398)))</formula>
    </cfRule>
    <cfRule type="containsText" dxfId="335" priority="334" operator="containsText" text="ALTA">
      <formula>NOT(ISERROR(SEARCH("ALTA",AL398)))</formula>
    </cfRule>
    <cfRule type="containsText" dxfId="334" priority="335" operator="containsText" text="MODERADA">
      <formula>NOT(ISERROR(SEARCH("MODERADA",AL398)))</formula>
    </cfRule>
    <cfRule type="containsText" dxfId="333" priority="336" operator="containsText" text="BAJA">
      <formula>NOT(ISERROR(SEARCH("BAJA",AL398)))</formula>
    </cfRule>
  </conditionalFormatting>
  <conditionalFormatting sqref="AN398:AN403">
    <cfRule type="containsText" dxfId="332" priority="329" operator="containsText" text="EXTREMA">
      <formula>NOT(ISERROR(SEARCH("EXTREMA",AN398)))</formula>
    </cfRule>
    <cfRule type="containsText" dxfId="331" priority="330" operator="containsText" text="ALTA">
      <formula>NOT(ISERROR(SEARCH("ALTA",AN398)))</formula>
    </cfRule>
    <cfRule type="containsText" dxfId="330" priority="331" operator="containsText" text="MODERADA">
      <formula>NOT(ISERROR(SEARCH("MODERADA",AN398)))</formula>
    </cfRule>
    <cfRule type="containsText" dxfId="329" priority="332" operator="containsText" text="BAJA">
      <formula>NOT(ISERROR(SEARCH("BAJA",AN398)))</formula>
    </cfRule>
  </conditionalFormatting>
  <conditionalFormatting sqref="AO407:AO412">
    <cfRule type="containsText" dxfId="328" priority="325" operator="containsText" text="EXTREMA">
      <formula>NOT(ISERROR(SEARCH("EXTREMA",AO407)))</formula>
    </cfRule>
    <cfRule type="containsText" dxfId="327" priority="326" operator="containsText" text="ALTA">
      <formula>NOT(ISERROR(SEARCH("ALTA",AO407)))</formula>
    </cfRule>
    <cfRule type="containsText" dxfId="326" priority="327" operator="containsText" text="MODERADA">
      <formula>NOT(ISERROR(SEARCH("MODERADA",AO407)))</formula>
    </cfRule>
    <cfRule type="containsText" dxfId="325" priority="328" operator="containsText" text="BAJA">
      <formula>NOT(ISERROR(SEARCH("BAJA",AO407)))</formula>
    </cfRule>
  </conditionalFormatting>
  <conditionalFormatting sqref="AL407:AL415">
    <cfRule type="containsText" dxfId="324" priority="321" operator="containsText" text="EXTREMA">
      <formula>NOT(ISERROR(SEARCH("EXTREMA",AL407)))</formula>
    </cfRule>
    <cfRule type="containsText" dxfId="323" priority="322" operator="containsText" text="ALTA">
      <formula>NOT(ISERROR(SEARCH("ALTA",AL407)))</formula>
    </cfRule>
    <cfRule type="containsText" dxfId="322" priority="323" operator="containsText" text="MODERADA">
      <formula>NOT(ISERROR(SEARCH("MODERADA",AL407)))</formula>
    </cfRule>
    <cfRule type="containsText" dxfId="321" priority="324" operator="containsText" text="BAJA">
      <formula>NOT(ISERROR(SEARCH("BAJA",AL407)))</formula>
    </cfRule>
  </conditionalFormatting>
  <conditionalFormatting sqref="AN407:AN412">
    <cfRule type="containsText" dxfId="320" priority="317" operator="containsText" text="EXTREMA">
      <formula>NOT(ISERROR(SEARCH("EXTREMA",AN407)))</formula>
    </cfRule>
    <cfRule type="containsText" dxfId="319" priority="318" operator="containsText" text="ALTA">
      <formula>NOT(ISERROR(SEARCH("ALTA",AN407)))</formula>
    </cfRule>
    <cfRule type="containsText" dxfId="318" priority="319" operator="containsText" text="MODERADA">
      <formula>NOT(ISERROR(SEARCH("MODERADA",AN407)))</formula>
    </cfRule>
    <cfRule type="containsText" dxfId="317" priority="320" operator="containsText" text="BAJA">
      <formula>NOT(ISERROR(SEARCH("BAJA",AN407)))</formula>
    </cfRule>
  </conditionalFormatting>
  <conditionalFormatting sqref="AO416:AO421">
    <cfRule type="containsText" dxfId="316" priority="313" operator="containsText" text="EXTREMA">
      <formula>NOT(ISERROR(SEARCH("EXTREMA",AO416)))</formula>
    </cfRule>
    <cfRule type="containsText" dxfId="315" priority="314" operator="containsText" text="ALTA">
      <formula>NOT(ISERROR(SEARCH("ALTA",AO416)))</formula>
    </cfRule>
    <cfRule type="containsText" dxfId="314" priority="315" operator="containsText" text="MODERADA">
      <formula>NOT(ISERROR(SEARCH("MODERADA",AO416)))</formula>
    </cfRule>
    <cfRule type="containsText" dxfId="313" priority="316" operator="containsText" text="BAJA">
      <formula>NOT(ISERROR(SEARCH("BAJA",AO416)))</formula>
    </cfRule>
  </conditionalFormatting>
  <conditionalFormatting sqref="AL416:AL424">
    <cfRule type="containsText" dxfId="312" priority="309" operator="containsText" text="EXTREMA">
      <formula>NOT(ISERROR(SEARCH("EXTREMA",AL416)))</formula>
    </cfRule>
    <cfRule type="containsText" dxfId="311" priority="310" operator="containsText" text="ALTA">
      <formula>NOT(ISERROR(SEARCH("ALTA",AL416)))</formula>
    </cfRule>
    <cfRule type="containsText" dxfId="310" priority="311" operator="containsText" text="MODERADA">
      <formula>NOT(ISERROR(SEARCH("MODERADA",AL416)))</formula>
    </cfRule>
    <cfRule type="containsText" dxfId="309" priority="312" operator="containsText" text="BAJA">
      <formula>NOT(ISERROR(SEARCH("BAJA",AL416)))</formula>
    </cfRule>
  </conditionalFormatting>
  <conditionalFormatting sqref="AN416:AN421">
    <cfRule type="containsText" dxfId="308" priority="305" operator="containsText" text="EXTREMA">
      <formula>NOT(ISERROR(SEARCH("EXTREMA",AN416)))</formula>
    </cfRule>
    <cfRule type="containsText" dxfId="307" priority="306" operator="containsText" text="ALTA">
      <formula>NOT(ISERROR(SEARCH("ALTA",AN416)))</formula>
    </cfRule>
    <cfRule type="containsText" dxfId="306" priority="307" operator="containsText" text="MODERADA">
      <formula>NOT(ISERROR(SEARCH("MODERADA",AN416)))</formula>
    </cfRule>
    <cfRule type="containsText" dxfId="305" priority="308" operator="containsText" text="BAJA">
      <formula>NOT(ISERROR(SEARCH("BAJA",AN416)))</formula>
    </cfRule>
  </conditionalFormatting>
  <conditionalFormatting sqref="AO425:AO430">
    <cfRule type="containsText" dxfId="304" priority="301" operator="containsText" text="EXTREMA">
      <formula>NOT(ISERROR(SEARCH("EXTREMA",AO425)))</formula>
    </cfRule>
    <cfRule type="containsText" dxfId="303" priority="302" operator="containsText" text="ALTA">
      <formula>NOT(ISERROR(SEARCH("ALTA",AO425)))</formula>
    </cfRule>
    <cfRule type="containsText" dxfId="302" priority="303" operator="containsText" text="MODERADA">
      <formula>NOT(ISERROR(SEARCH("MODERADA",AO425)))</formula>
    </cfRule>
    <cfRule type="containsText" dxfId="301" priority="304" operator="containsText" text="BAJA">
      <formula>NOT(ISERROR(SEARCH("BAJA",AO425)))</formula>
    </cfRule>
  </conditionalFormatting>
  <conditionalFormatting sqref="AL425:AL433">
    <cfRule type="containsText" dxfId="300" priority="297" operator="containsText" text="EXTREMA">
      <formula>NOT(ISERROR(SEARCH("EXTREMA",AL425)))</formula>
    </cfRule>
    <cfRule type="containsText" dxfId="299" priority="298" operator="containsText" text="ALTA">
      <formula>NOT(ISERROR(SEARCH("ALTA",AL425)))</formula>
    </cfRule>
    <cfRule type="containsText" dxfId="298" priority="299" operator="containsText" text="MODERADA">
      <formula>NOT(ISERROR(SEARCH("MODERADA",AL425)))</formula>
    </cfRule>
    <cfRule type="containsText" dxfId="297" priority="300" operator="containsText" text="BAJA">
      <formula>NOT(ISERROR(SEARCH("BAJA",AL425)))</formula>
    </cfRule>
  </conditionalFormatting>
  <conditionalFormatting sqref="AN425:AN430">
    <cfRule type="containsText" dxfId="296" priority="293" operator="containsText" text="EXTREMA">
      <formula>NOT(ISERROR(SEARCH("EXTREMA",AN425)))</formula>
    </cfRule>
    <cfRule type="containsText" dxfId="295" priority="294" operator="containsText" text="ALTA">
      <formula>NOT(ISERROR(SEARCH("ALTA",AN425)))</formula>
    </cfRule>
    <cfRule type="containsText" dxfId="294" priority="295" operator="containsText" text="MODERADA">
      <formula>NOT(ISERROR(SEARCH("MODERADA",AN425)))</formula>
    </cfRule>
    <cfRule type="containsText" dxfId="293" priority="296" operator="containsText" text="BAJA">
      <formula>NOT(ISERROR(SEARCH("BAJA",AN425)))</formula>
    </cfRule>
  </conditionalFormatting>
  <conditionalFormatting sqref="AO434:AO439">
    <cfRule type="containsText" dxfId="292" priority="289" operator="containsText" text="EXTREMA">
      <formula>NOT(ISERROR(SEARCH("EXTREMA",AO434)))</formula>
    </cfRule>
    <cfRule type="containsText" dxfId="291" priority="290" operator="containsText" text="ALTA">
      <formula>NOT(ISERROR(SEARCH("ALTA",AO434)))</formula>
    </cfRule>
    <cfRule type="containsText" dxfId="290" priority="291" operator="containsText" text="MODERADA">
      <formula>NOT(ISERROR(SEARCH("MODERADA",AO434)))</formula>
    </cfRule>
    <cfRule type="containsText" dxfId="289" priority="292" operator="containsText" text="BAJA">
      <formula>NOT(ISERROR(SEARCH("BAJA",AO434)))</formula>
    </cfRule>
  </conditionalFormatting>
  <conditionalFormatting sqref="AL434:AL442">
    <cfRule type="containsText" dxfId="288" priority="285" operator="containsText" text="EXTREMA">
      <formula>NOT(ISERROR(SEARCH("EXTREMA",AL434)))</formula>
    </cfRule>
    <cfRule type="containsText" dxfId="287" priority="286" operator="containsText" text="ALTA">
      <formula>NOT(ISERROR(SEARCH("ALTA",AL434)))</formula>
    </cfRule>
    <cfRule type="containsText" dxfId="286" priority="287" operator="containsText" text="MODERADA">
      <formula>NOT(ISERROR(SEARCH("MODERADA",AL434)))</formula>
    </cfRule>
    <cfRule type="containsText" dxfId="285" priority="288" operator="containsText" text="BAJA">
      <formula>NOT(ISERROR(SEARCH("BAJA",AL434)))</formula>
    </cfRule>
  </conditionalFormatting>
  <conditionalFormatting sqref="AN434:AN439">
    <cfRule type="containsText" dxfId="284" priority="281" operator="containsText" text="EXTREMA">
      <formula>NOT(ISERROR(SEARCH("EXTREMA",AN434)))</formula>
    </cfRule>
    <cfRule type="containsText" dxfId="283" priority="282" operator="containsText" text="ALTA">
      <formula>NOT(ISERROR(SEARCH("ALTA",AN434)))</formula>
    </cfRule>
    <cfRule type="containsText" dxfId="282" priority="283" operator="containsText" text="MODERADA">
      <formula>NOT(ISERROR(SEARCH("MODERADA",AN434)))</formula>
    </cfRule>
    <cfRule type="containsText" dxfId="281" priority="284" operator="containsText" text="BAJA">
      <formula>NOT(ISERROR(SEARCH("BAJA",AN434)))</formula>
    </cfRule>
  </conditionalFormatting>
  <conditionalFormatting sqref="AO443:AO448">
    <cfRule type="containsText" dxfId="280" priority="277" operator="containsText" text="EXTREMA">
      <formula>NOT(ISERROR(SEARCH("EXTREMA",AO443)))</formula>
    </cfRule>
    <cfRule type="containsText" dxfId="279" priority="278" operator="containsText" text="ALTA">
      <formula>NOT(ISERROR(SEARCH("ALTA",AO443)))</formula>
    </cfRule>
    <cfRule type="containsText" dxfId="278" priority="279" operator="containsText" text="MODERADA">
      <formula>NOT(ISERROR(SEARCH("MODERADA",AO443)))</formula>
    </cfRule>
    <cfRule type="containsText" dxfId="277" priority="280" operator="containsText" text="BAJA">
      <formula>NOT(ISERROR(SEARCH("BAJA",AO443)))</formula>
    </cfRule>
  </conditionalFormatting>
  <conditionalFormatting sqref="AL443:AL451">
    <cfRule type="containsText" dxfId="276" priority="273" operator="containsText" text="EXTREMA">
      <formula>NOT(ISERROR(SEARCH("EXTREMA",AL443)))</formula>
    </cfRule>
    <cfRule type="containsText" dxfId="275" priority="274" operator="containsText" text="ALTA">
      <formula>NOT(ISERROR(SEARCH("ALTA",AL443)))</formula>
    </cfRule>
    <cfRule type="containsText" dxfId="274" priority="275" operator="containsText" text="MODERADA">
      <formula>NOT(ISERROR(SEARCH("MODERADA",AL443)))</formula>
    </cfRule>
    <cfRule type="containsText" dxfId="273" priority="276" operator="containsText" text="BAJA">
      <formula>NOT(ISERROR(SEARCH("BAJA",AL443)))</formula>
    </cfRule>
  </conditionalFormatting>
  <conditionalFormatting sqref="AN443:AN448">
    <cfRule type="containsText" dxfId="272" priority="269" operator="containsText" text="EXTREMA">
      <formula>NOT(ISERROR(SEARCH("EXTREMA",AN443)))</formula>
    </cfRule>
    <cfRule type="containsText" dxfId="271" priority="270" operator="containsText" text="ALTA">
      <formula>NOT(ISERROR(SEARCH("ALTA",AN443)))</formula>
    </cfRule>
    <cfRule type="containsText" dxfId="270" priority="271" operator="containsText" text="MODERADA">
      <formula>NOT(ISERROR(SEARCH("MODERADA",AN443)))</formula>
    </cfRule>
    <cfRule type="containsText" dxfId="269" priority="272" operator="containsText" text="BAJA">
      <formula>NOT(ISERROR(SEARCH("BAJA",AN443)))</formula>
    </cfRule>
  </conditionalFormatting>
  <conditionalFormatting sqref="AO452:AO457">
    <cfRule type="containsText" dxfId="268" priority="265" operator="containsText" text="EXTREMA">
      <formula>NOT(ISERROR(SEARCH("EXTREMA",AO452)))</formula>
    </cfRule>
    <cfRule type="containsText" dxfId="267" priority="266" operator="containsText" text="ALTA">
      <formula>NOT(ISERROR(SEARCH("ALTA",AO452)))</formula>
    </cfRule>
    <cfRule type="containsText" dxfId="266" priority="267" operator="containsText" text="MODERADA">
      <formula>NOT(ISERROR(SEARCH("MODERADA",AO452)))</formula>
    </cfRule>
    <cfRule type="containsText" dxfId="265" priority="268" operator="containsText" text="BAJA">
      <formula>NOT(ISERROR(SEARCH("BAJA",AO452)))</formula>
    </cfRule>
  </conditionalFormatting>
  <conditionalFormatting sqref="AL452:AL460">
    <cfRule type="containsText" dxfId="264" priority="261" operator="containsText" text="EXTREMA">
      <formula>NOT(ISERROR(SEARCH("EXTREMA",AL452)))</formula>
    </cfRule>
    <cfRule type="containsText" dxfId="263" priority="262" operator="containsText" text="ALTA">
      <formula>NOT(ISERROR(SEARCH("ALTA",AL452)))</formula>
    </cfRule>
    <cfRule type="containsText" dxfId="262" priority="263" operator="containsText" text="MODERADA">
      <formula>NOT(ISERROR(SEARCH("MODERADA",AL452)))</formula>
    </cfRule>
    <cfRule type="containsText" dxfId="261" priority="264" operator="containsText" text="BAJA">
      <formula>NOT(ISERROR(SEARCH("BAJA",AL452)))</formula>
    </cfRule>
  </conditionalFormatting>
  <conditionalFormatting sqref="AN452:AN457">
    <cfRule type="containsText" dxfId="260" priority="257" operator="containsText" text="EXTREMA">
      <formula>NOT(ISERROR(SEARCH("EXTREMA",AN452)))</formula>
    </cfRule>
    <cfRule type="containsText" dxfId="259" priority="258" operator="containsText" text="ALTA">
      <formula>NOT(ISERROR(SEARCH("ALTA",AN452)))</formula>
    </cfRule>
    <cfRule type="containsText" dxfId="258" priority="259" operator="containsText" text="MODERADA">
      <formula>NOT(ISERROR(SEARCH("MODERADA",AN452)))</formula>
    </cfRule>
    <cfRule type="containsText" dxfId="257" priority="260" operator="containsText" text="BAJA">
      <formula>NOT(ISERROR(SEARCH("BAJA",AN452)))</formula>
    </cfRule>
  </conditionalFormatting>
  <conditionalFormatting sqref="AO461:AO466">
    <cfRule type="containsText" dxfId="256" priority="253" operator="containsText" text="EXTREMA">
      <formula>NOT(ISERROR(SEARCH("EXTREMA",AO461)))</formula>
    </cfRule>
    <cfRule type="containsText" dxfId="255" priority="254" operator="containsText" text="ALTA">
      <formula>NOT(ISERROR(SEARCH("ALTA",AO461)))</formula>
    </cfRule>
    <cfRule type="containsText" dxfId="254" priority="255" operator="containsText" text="MODERADA">
      <formula>NOT(ISERROR(SEARCH("MODERADA",AO461)))</formula>
    </cfRule>
    <cfRule type="containsText" dxfId="253" priority="256" operator="containsText" text="BAJA">
      <formula>NOT(ISERROR(SEARCH("BAJA",AO461)))</formula>
    </cfRule>
  </conditionalFormatting>
  <conditionalFormatting sqref="AL461:AL469">
    <cfRule type="containsText" dxfId="252" priority="249" operator="containsText" text="EXTREMA">
      <formula>NOT(ISERROR(SEARCH("EXTREMA",AL461)))</formula>
    </cfRule>
    <cfRule type="containsText" dxfId="251" priority="250" operator="containsText" text="ALTA">
      <formula>NOT(ISERROR(SEARCH("ALTA",AL461)))</formula>
    </cfRule>
    <cfRule type="containsText" dxfId="250" priority="251" operator="containsText" text="MODERADA">
      <formula>NOT(ISERROR(SEARCH("MODERADA",AL461)))</formula>
    </cfRule>
    <cfRule type="containsText" dxfId="249" priority="252" operator="containsText" text="BAJA">
      <formula>NOT(ISERROR(SEARCH("BAJA",AL461)))</formula>
    </cfRule>
  </conditionalFormatting>
  <conditionalFormatting sqref="AN461:AN466">
    <cfRule type="containsText" dxfId="248" priority="245" operator="containsText" text="EXTREMA">
      <formula>NOT(ISERROR(SEARCH("EXTREMA",AN461)))</formula>
    </cfRule>
    <cfRule type="containsText" dxfId="247" priority="246" operator="containsText" text="ALTA">
      <formula>NOT(ISERROR(SEARCH("ALTA",AN461)))</formula>
    </cfRule>
    <cfRule type="containsText" dxfId="246" priority="247" operator="containsText" text="MODERADA">
      <formula>NOT(ISERROR(SEARCH("MODERADA",AN461)))</formula>
    </cfRule>
    <cfRule type="containsText" dxfId="245" priority="248" operator="containsText" text="BAJA">
      <formula>NOT(ISERROR(SEARCH("BAJA",AN461)))</formula>
    </cfRule>
  </conditionalFormatting>
  <conditionalFormatting sqref="AO470:AO475">
    <cfRule type="containsText" dxfId="244" priority="241" operator="containsText" text="EXTREMA">
      <formula>NOT(ISERROR(SEARCH("EXTREMA",AO470)))</formula>
    </cfRule>
    <cfRule type="containsText" dxfId="243" priority="242" operator="containsText" text="ALTA">
      <formula>NOT(ISERROR(SEARCH("ALTA",AO470)))</formula>
    </cfRule>
    <cfRule type="containsText" dxfId="242" priority="243" operator="containsText" text="MODERADA">
      <formula>NOT(ISERROR(SEARCH("MODERADA",AO470)))</formula>
    </cfRule>
    <cfRule type="containsText" dxfId="241" priority="244" operator="containsText" text="BAJA">
      <formula>NOT(ISERROR(SEARCH("BAJA",AO470)))</formula>
    </cfRule>
  </conditionalFormatting>
  <conditionalFormatting sqref="AL470:AL478">
    <cfRule type="containsText" dxfId="240" priority="237" operator="containsText" text="EXTREMA">
      <formula>NOT(ISERROR(SEARCH("EXTREMA",AL470)))</formula>
    </cfRule>
    <cfRule type="containsText" dxfId="239" priority="238" operator="containsText" text="ALTA">
      <formula>NOT(ISERROR(SEARCH("ALTA",AL470)))</formula>
    </cfRule>
    <cfRule type="containsText" dxfId="238" priority="239" operator="containsText" text="MODERADA">
      <formula>NOT(ISERROR(SEARCH("MODERADA",AL470)))</formula>
    </cfRule>
    <cfRule type="containsText" dxfId="237" priority="240" operator="containsText" text="BAJA">
      <formula>NOT(ISERROR(SEARCH("BAJA",AL470)))</formula>
    </cfRule>
  </conditionalFormatting>
  <conditionalFormatting sqref="AN470:AN475">
    <cfRule type="containsText" dxfId="236" priority="233" operator="containsText" text="EXTREMA">
      <formula>NOT(ISERROR(SEARCH("EXTREMA",AN470)))</formula>
    </cfRule>
    <cfRule type="containsText" dxfId="235" priority="234" operator="containsText" text="ALTA">
      <formula>NOT(ISERROR(SEARCH("ALTA",AN470)))</formula>
    </cfRule>
    <cfRule type="containsText" dxfId="234" priority="235" operator="containsText" text="MODERADA">
      <formula>NOT(ISERROR(SEARCH("MODERADA",AN470)))</formula>
    </cfRule>
    <cfRule type="containsText" dxfId="233" priority="236" operator="containsText" text="BAJA">
      <formula>NOT(ISERROR(SEARCH("BAJA",AN470)))</formula>
    </cfRule>
  </conditionalFormatting>
  <conditionalFormatting sqref="AO479:AO484">
    <cfRule type="containsText" dxfId="232" priority="229" operator="containsText" text="EXTREMA">
      <formula>NOT(ISERROR(SEARCH("EXTREMA",AO479)))</formula>
    </cfRule>
    <cfRule type="containsText" dxfId="231" priority="230" operator="containsText" text="ALTA">
      <formula>NOT(ISERROR(SEARCH("ALTA",AO479)))</formula>
    </cfRule>
    <cfRule type="containsText" dxfId="230" priority="231" operator="containsText" text="MODERADA">
      <formula>NOT(ISERROR(SEARCH("MODERADA",AO479)))</formula>
    </cfRule>
    <cfRule type="containsText" dxfId="229" priority="232" operator="containsText" text="BAJA">
      <formula>NOT(ISERROR(SEARCH("BAJA",AO479)))</formula>
    </cfRule>
  </conditionalFormatting>
  <conditionalFormatting sqref="AL479:AL487">
    <cfRule type="containsText" dxfId="228" priority="225" operator="containsText" text="EXTREMA">
      <formula>NOT(ISERROR(SEARCH("EXTREMA",AL479)))</formula>
    </cfRule>
    <cfRule type="containsText" dxfId="227" priority="226" operator="containsText" text="ALTA">
      <formula>NOT(ISERROR(SEARCH("ALTA",AL479)))</formula>
    </cfRule>
    <cfRule type="containsText" dxfId="226" priority="227" operator="containsText" text="MODERADA">
      <formula>NOT(ISERROR(SEARCH("MODERADA",AL479)))</formula>
    </cfRule>
    <cfRule type="containsText" dxfId="225" priority="228" operator="containsText" text="BAJA">
      <formula>NOT(ISERROR(SEARCH("BAJA",AL479)))</formula>
    </cfRule>
  </conditionalFormatting>
  <conditionalFormatting sqref="AN479:AN484">
    <cfRule type="containsText" dxfId="224" priority="221" operator="containsText" text="EXTREMA">
      <formula>NOT(ISERROR(SEARCH("EXTREMA",AN479)))</formula>
    </cfRule>
    <cfRule type="containsText" dxfId="223" priority="222" operator="containsText" text="ALTA">
      <formula>NOT(ISERROR(SEARCH("ALTA",AN479)))</formula>
    </cfRule>
    <cfRule type="containsText" dxfId="222" priority="223" operator="containsText" text="MODERADA">
      <formula>NOT(ISERROR(SEARCH("MODERADA",AN479)))</formula>
    </cfRule>
    <cfRule type="containsText" dxfId="221" priority="224" operator="containsText" text="BAJA">
      <formula>NOT(ISERROR(SEARCH("BAJA",AN479)))</formula>
    </cfRule>
  </conditionalFormatting>
  <conditionalFormatting sqref="AO488:AO493">
    <cfRule type="containsText" dxfId="220" priority="217" operator="containsText" text="EXTREMA">
      <formula>NOT(ISERROR(SEARCH("EXTREMA",AO488)))</formula>
    </cfRule>
    <cfRule type="containsText" dxfId="219" priority="218" operator="containsText" text="ALTA">
      <formula>NOT(ISERROR(SEARCH("ALTA",AO488)))</formula>
    </cfRule>
    <cfRule type="containsText" dxfId="218" priority="219" operator="containsText" text="MODERADA">
      <formula>NOT(ISERROR(SEARCH("MODERADA",AO488)))</formula>
    </cfRule>
    <cfRule type="containsText" dxfId="217" priority="220" operator="containsText" text="BAJA">
      <formula>NOT(ISERROR(SEARCH("BAJA",AO488)))</formula>
    </cfRule>
  </conditionalFormatting>
  <conditionalFormatting sqref="AL488:AL496">
    <cfRule type="containsText" dxfId="216" priority="213" operator="containsText" text="EXTREMA">
      <formula>NOT(ISERROR(SEARCH("EXTREMA",AL488)))</formula>
    </cfRule>
    <cfRule type="containsText" dxfId="215" priority="214" operator="containsText" text="ALTA">
      <formula>NOT(ISERROR(SEARCH("ALTA",AL488)))</formula>
    </cfRule>
    <cfRule type="containsText" dxfId="214" priority="215" operator="containsText" text="MODERADA">
      <formula>NOT(ISERROR(SEARCH("MODERADA",AL488)))</formula>
    </cfRule>
    <cfRule type="containsText" dxfId="213" priority="216" operator="containsText" text="BAJA">
      <formula>NOT(ISERROR(SEARCH("BAJA",AL488)))</formula>
    </cfRule>
  </conditionalFormatting>
  <conditionalFormatting sqref="AN488:AN493">
    <cfRule type="containsText" dxfId="212" priority="209" operator="containsText" text="EXTREMA">
      <formula>NOT(ISERROR(SEARCH("EXTREMA",AN488)))</formula>
    </cfRule>
    <cfRule type="containsText" dxfId="211" priority="210" operator="containsText" text="ALTA">
      <formula>NOT(ISERROR(SEARCH("ALTA",AN488)))</formula>
    </cfRule>
    <cfRule type="containsText" dxfId="210" priority="211" operator="containsText" text="MODERADA">
      <formula>NOT(ISERROR(SEARCH("MODERADA",AN488)))</formula>
    </cfRule>
    <cfRule type="containsText" dxfId="209" priority="212" operator="containsText" text="BAJA">
      <formula>NOT(ISERROR(SEARCH("BAJA",AN488)))</formula>
    </cfRule>
  </conditionalFormatting>
  <conditionalFormatting sqref="AO497:AO502">
    <cfRule type="containsText" dxfId="208" priority="205" operator="containsText" text="EXTREMA">
      <formula>NOT(ISERROR(SEARCH("EXTREMA",AO497)))</formula>
    </cfRule>
    <cfRule type="containsText" dxfId="207" priority="206" operator="containsText" text="ALTA">
      <formula>NOT(ISERROR(SEARCH("ALTA",AO497)))</formula>
    </cfRule>
    <cfRule type="containsText" dxfId="206" priority="207" operator="containsText" text="MODERADA">
      <formula>NOT(ISERROR(SEARCH("MODERADA",AO497)))</formula>
    </cfRule>
    <cfRule type="containsText" dxfId="205" priority="208" operator="containsText" text="BAJA">
      <formula>NOT(ISERROR(SEARCH("BAJA",AO497)))</formula>
    </cfRule>
  </conditionalFormatting>
  <conditionalFormatting sqref="AL497:AL505">
    <cfRule type="containsText" dxfId="204" priority="201" operator="containsText" text="EXTREMA">
      <formula>NOT(ISERROR(SEARCH("EXTREMA",AL497)))</formula>
    </cfRule>
    <cfRule type="containsText" dxfId="203" priority="202" operator="containsText" text="ALTA">
      <formula>NOT(ISERROR(SEARCH("ALTA",AL497)))</formula>
    </cfRule>
    <cfRule type="containsText" dxfId="202" priority="203" operator="containsText" text="MODERADA">
      <formula>NOT(ISERROR(SEARCH("MODERADA",AL497)))</formula>
    </cfRule>
    <cfRule type="containsText" dxfId="201" priority="204" operator="containsText" text="BAJA">
      <formula>NOT(ISERROR(SEARCH("BAJA",AL497)))</formula>
    </cfRule>
  </conditionalFormatting>
  <conditionalFormatting sqref="AN497:AN502">
    <cfRule type="containsText" dxfId="200" priority="197" operator="containsText" text="EXTREMA">
      <formula>NOT(ISERROR(SEARCH("EXTREMA",AN497)))</formula>
    </cfRule>
    <cfRule type="containsText" dxfId="199" priority="198" operator="containsText" text="ALTA">
      <formula>NOT(ISERROR(SEARCH("ALTA",AN497)))</formula>
    </cfRule>
    <cfRule type="containsText" dxfId="198" priority="199" operator="containsText" text="MODERADA">
      <formula>NOT(ISERROR(SEARCH("MODERADA",AN497)))</formula>
    </cfRule>
    <cfRule type="containsText" dxfId="197" priority="200" operator="containsText" text="BAJA">
      <formula>NOT(ISERROR(SEARCH("BAJA",AN497)))</formula>
    </cfRule>
  </conditionalFormatting>
  <conditionalFormatting sqref="AO506:AO511">
    <cfRule type="containsText" dxfId="196" priority="193" operator="containsText" text="EXTREMA">
      <formula>NOT(ISERROR(SEARCH("EXTREMA",AO506)))</formula>
    </cfRule>
    <cfRule type="containsText" dxfId="195" priority="194" operator="containsText" text="ALTA">
      <formula>NOT(ISERROR(SEARCH("ALTA",AO506)))</formula>
    </cfRule>
    <cfRule type="containsText" dxfId="194" priority="195" operator="containsText" text="MODERADA">
      <formula>NOT(ISERROR(SEARCH("MODERADA",AO506)))</formula>
    </cfRule>
    <cfRule type="containsText" dxfId="193" priority="196" operator="containsText" text="BAJA">
      <formula>NOT(ISERROR(SEARCH("BAJA",AO506)))</formula>
    </cfRule>
  </conditionalFormatting>
  <conditionalFormatting sqref="AL506:AL514">
    <cfRule type="containsText" dxfId="192" priority="189" operator="containsText" text="EXTREMA">
      <formula>NOT(ISERROR(SEARCH("EXTREMA",AL506)))</formula>
    </cfRule>
    <cfRule type="containsText" dxfId="191" priority="190" operator="containsText" text="ALTA">
      <formula>NOT(ISERROR(SEARCH("ALTA",AL506)))</formula>
    </cfRule>
    <cfRule type="containsText" dxfId="190" priority="191" operator="containsText" text="MODERADA">
      <formula>NOT(ISERROR(SEARCH("MODERADA",AL506)))</formula>
    </cfRule>
    <cfRule type="containsText" dxfId="189" priority="192" operator="containsText" text="BAJA">
      <formula>NOT(ISERROR(SEARCH("BAJA",AL506)))</formula>
    </cfRule>
  </conditionalFormatting>
  <conditionalFormatting sqref="AN506:AN511">
    <cfRule type="containsText" dxfId="188" priority="185" operator="containsText" text="EXTREMA">
      <formula>NOT(ISERROR(SEARCH("EXTREMA",AN506)))</formula>
    </cfRule>
    <cfRule type="containsText" dxfId="187" priority="186" operator="containsText" text="ALTA">
      <formula>NOT(ISERROR(SEARCH("ALTA",AN506)))</formula>
    </cfRule>
    <cfRule type="containsText" dxfId="186" priority="187" operator="containsText" text="MODERADA">
      <formula>NOT(ISERROR(SEARCH("MODERADA",AN506)))</formula>
    </cfRule>
    <cfRule type="containsText" dxfId="185" priority="188" operator="containsText" text="BAJA">
      <formula>NOT(ISERROR(SEARCH("BAJA",AN506)))</formula>
    </cfRule>
  </conditionalFormatting>
  <conditionalFormatting sqref="AO515:AO520">
    <cfRule type="containsText" dxfId="184" priority="181" operator="containsText" text="EXTREMA">
      <formula>NOT(ISERROR(SEARCH("EXTREMA",AO515)))</formula>
    </cfRule>
    <cfRule type="containsText" dxfId="183" priority="182" operator="containsText" text="ALTA">
      <formula>NOT(ISERROR(SEARCH("ALTA",AO515)))</formula>
    </cfRule>
    <cfRule type="containsText" dxfId="182" priority="183" operator="containsText" text="MODERADA">
      <formula>NOT(ISERROR(SEARCH("MODERADA",AO515)))</formula>
    </cfRule>
    <cfRule type="containsText" dxfId="181" priority="184" operator="containsText" text="BAJA">
      <formula>NOT(ISERROR(SEARCH("BAJA",AO515)))</formula>
    </cfRule>
  </conditionalFormatting>
  <conditionalFormatting sqref="AL515:AL523">
    <cfRule type="containsText" dxfId="180" priority="177" operator="containsText" text="EXTREMA">
      <formula>NOT(ISERROR(SEARCH("EXTREMA",AL515)))</formula>
    </cfRule>
    <cfRule type="containsText" dxfId="179" priority="178" operator="containsText" text="ALTA">
      <formula>NOT(ISERROR(SEARCH("ALTA",AL515)))</formula>
    </cfRule>
    <cfRule type="containsText" dxfId="178" priority="179" operator="containsText" text="MODERADA">
      <formula>NOT(ISERROR(SEARCH("MODERADA",AL515)))</formula>
    </cfRule>
    <cfRule type="containsText" dxfId="177" priority="180" operator="containsText" text="BAJA">
      <formula>NOT(ISERROR(SEARCH("BAJA",AL515)))</formula>
    </cfRule>
  </conditionalFormatting>
  <conditionalFormatting sqref="AN515:AN520">
    <cfRule type="containsText" dxfId="176" priority="173" operator="containsText" text="EXTREMA">
      <formula>NOT(ISERROR(SEARCH("EXTREMA",AN515)))</formula>
    </cfRule>
    <cfRule type="containsText" dxfId="175" priority="174" operator="containsText" text="ALTA">
      <formula>NOT(ISERROR(SEARCH("ALTA",AN515)))</formula>
    </cfRule>
    <cfRule type="containsText" dxfId="174" priority="175" operator="containsText" text="MODERADA">
      <formula>NOT(ISERROR(SEARCH("MODERADA",AN515)))</formula>
    </cfRule>
    <cfRule type="containsText" dxfId="173" priority="176" operator="containsText" text="BAJA">
      <formula>NOT(ISERROR(SEARCH("BAJA",AN515)))</formula>
    </cfRule>
  </conditionalFormatting>
  <conditionalFormatting sqref="AO524:AO529">
    <cfRule type="containsText" dxfId="172" priority="169" operator="containsText" text="EXTREMA">
      <formula>NOT(ISERROR(SEARCH("EXTREMA",AO524)))</formula>
    </cfRule>
    <cfRule type="containsText" dxfId="171" priority="170" operator="containsText" text="ALTA">
      <formula>NOT(ISERROR(SEARCH("ALTA",AO524)))</formula>
    </cfRule>
    <cfRule type="containsText" dxfId="170" priority="171" operator="containsText" text="MODERADA">
      <formula>NOT(ISERROR(SEARCH("MODERADA",AO524)))</formula>
    </cfRule>
    <cfRule type="containsText" dxfId="169" priority="172" operator="containsText" text="BAJA">
      <formula>NOT(ISERROR(SEARCH("BAJA",AO524)))</formula>
    </cfRule>
  </conditionalFormatting>
  <conditionalFormatting sqref="AL524:AL532">
    <cfRule type="containsText" dxfId="168" priority="165" operator="containsText" text="EXTREMA">
      <formula>NOT(ISERROR(SEARCH("EXTREMA",AL524)))</formula>
    </cfRule>
    <cfRule type="containsText" dxfId="167" priority="166" operator="containsText" text="ALTA">
      <formula>NOT(ISERROR(SEARCH("ALTA",AL524)))</formula>
    </cfRule>
    <cfRule type="containsText" dxfId="166" priority="167" operator="containsText" text="MODERADA">
      <formula>NOT(ISERROR(SEARCH("MODERADA",AL524)))</formula>
    </cfRule>
    <cfRule type="containsText" dxfId="165" priority="168" operator="containsText" text="BAJA">
      <formula>NOT(ISERROR(SEARCH("BAJA",AL524)))</formula>
    </cfRule>
  </conditionalFormatting>
  <conditionalFormatting sqref="AN524:AN529">
    <cfRule type="containsText" dxfId="164" priority="161" operator="containsText" text="EXTREMA">
      <formula>NOT(ISERROR(SEARCH("EXTREMA",AN524)))</formula>
    </cfRule>
    <cfRule type="containsText" dxfId="163" priority="162" operator="containsText" text="ALTA">
      <formula>NOT(ISERROR(SEARCH("ALTA",AN524)))</formula>
    </cfRule>
    <cfRule type="containsText" dxfId="162" priority="163" operator="containsText" text="MODERADA">
      <formula>NOT(ISERROR(SEARCH("MODERADA",AN524)))</formula>
    </cfRule>
    <cfRule type="containsText" dxfId="161" priority="164" operator="containsText" text="BAJA">
      <formula>NOT(ISERROR(SEARCH("BAJA",AN524)))</formula>
    </cfRule>
  </conditionalFormatting>
  <conditionalFormatting sqref="AO533:AO538">
    <cfRule type="containsText" dxfId="160" priority="157" operator="containsText" text="EXTREMA">
      <formula>NOT(ISERROR(SEARCH("EXTREMA",AO533)))</formula>
    </cfRule>
    <cfRule type="containsText" dxfId="159" priority="158" operator="containsText" text="ALTA">
      <formula>NOT(ISERROR(SEARCH("ALTA",AO533)))</formula>
    </cfRule>
    <cfRule type="containsText" dxfId="158" priority="159" operator="containsText" text="MODERADA">
      <formula>NOT(ISERROR(SEARCH("MODERADA",AO533)))</formula>
    </cfRule>
    <cfRule type="containsText" dxfId="157" priority="160" operator="containsText" text="BAJA">
      <formula>NOT(ISERROR(SEARCH("BAJA",AO533)))</formula>
    </cfRule>
  </conditionalFormatting>
  <conditionalFormatting sqref="AL533:AL541">
    <cfRule type="containsText" dxfId="156" priority="153" operator="containsText" text="EXTREMA">
      <formula>NOT(ISERROR(SEARCH("EXTREMA",AL533)))</formula>
    </cfRule>
    <cfRule type="containsText" dxfId="155" priority="154" operator="containsText" text="ALTA">
      <formula>NOT(ISERROR(SEARCH("ALTA",AL533)))</formula>
    </cfRule>
    <cfRule type="containsText" dxfId="154" priority="155" operator="containsText" text="MODERADA">
      <formula>NOT(ISERROR(SEARCH("MODERADA",AL533)))</formula>
    </cfRule>
    <cfRule type="containsText" dxfId="153" priority="156" operator="containsText" text="BAJA">
      <formula>NOT(ISERROR(SEARCH("BAJA",AL533)))</formula>
    </cfRule>
  </conditionalFormatting>
  <conditionalFormatting sqref="AN533:AN538">
    <cfRule type="containsText" dxfId="152" priority="149" operator="containsText" text="EXTREMA">
      <formula>NOT(ISERROR(SEARCH("EXTREMA",AN533)))</formula>
    </cfRule>
    <cfRule type="containsText" dxfId="151" priority="150" operator="containsText" text="ALTA">
      <formula>NOT(ISERROR(SEARCH("ALTA",AN533)))</formula>
    </cfRule>
    <cfRule type="containsText" dxfId="150" priority="151" operator="containsText" text="MODERADA">
      <formula>NOT(ISERROR(SEARCH("MODERADA",AN533)))</formula>
    </cfRule>
    <cfRule type="containsText" dxfId="149" priority="152" operator="containsText" text="BAJA">
      <formula>NOT(ISERROR(SEARCH("BAJA",AN533)))</formula>
    </cfRule>
  </conditionalFormatting>
  <conditionalFormatting sqref="AO542:AO547">
    <cfRule type="containsText" dxfId="148" priority="145" operator="containsText" text="EXTREMA">
      <formula>NOT(ISERROR(SEARCH("EXTREMA",AO542)))</formula>
    </cfRule>
    <cfRule type="containsText" dxfId="147" priority="146" operator="containsText" text="ALTA">
      <formula>NOT(ISERROR(SEARCH("ALTA",AO542)))</formula>
    </cfRule>
    <cfRule type="containsText" dxfId="146" priority="147" operator="containsText" text="MODERADA">
      <formula>NOT(ISERROR(SEARCH("MODERADA",AO542)))</formula>
    </cfRule>
    <cfRule type="containsText" dxfId="145" priority="148" operator="containsText" text="BAJA">
      <formula>NOT(ISERROR(SEARCH("BAJA",AO542)))</formula>
    </cfRule>
  </conditionalFormatting>
  <conditionalFormatting sqref="AL542:AL550">
    <cfRule type="containsText" dxfId="144" priority="141" operator="containsText" text="EXTREMA">
      <formula>NOT(ISERROR(SEARCH("EXTREMA",AL542)))</formula>
    </cfRule>
    <cfRule type="containsText" dxfId="143" priority="142" operator="containsText" text="ALTA">
      <formula>NOT(ISERROR(SEARCH("ALTA",AL542)))</formula>
    </cfRule>
    <cfRule type="containsText" dxfId="142" priority="143" operator="containsText" text="MODERADA">
      <formula>NOT(ISERROR(SEARCH("MODERADA",AL542)))</formula>
    </cfRule>
    <cfRule type="containsText" dxfId="141" priority="144" operator="containsText" text="BAJA">
      <formula>NOT(ISERROR(SEARCH("BAJA",AL542)))</formula>
    </cfRule>
  </conditionalFormatting>
  <conditionalFormatting sqref="AN542:AN547">
    <cfRule type="containsText" dxfId="140" priority="137" operator="containsText" text="EXTREMA">
      <formula>NOT(ISERROR(SEARCH("EXTREMA",AN542)))</formula>
    </cfRule>
    <cfRule type="containsText" dxfId="139" priority="138" operator="containsText" text="ALTA">
      <formula>NOT(ISERROR(SEARCH("ALTA",AN542)))</formula>
    </cfRule>
    <cfRule type="containsText" dxfId="138" priority="139" operator="containsText" text="MODERADA">
      <formula>NOT(ISERROR(SEARCH("MODERADA",AN542)))</formula>
    </cfRule>
    <cfRule type="containsText" dxfId="137" priority="140" operator="containsText" text="BAJA">
      <formula>NOT(ISERROR(SEARCH("BAJA",AN542)))</formula>
    </cfRule>
  </conditionalFormatting>
  <conditionalFormatting sqref="AO551:AO556">
    <cfRule type="containsText" dxfId="136" priority="133" operator="containsText" text="EXTREMA">
      <formula>NOT(ISERROR(SEARCH("EXTREMA",AO551)))</formula>
    </cfRule>
    <cfRule type="containsText" dxfId="135" priority="134" operator="containsText" text="ALTA">
      <formula>NOT(ISERROR(SEARCH("ALTA",AO551)))</formula>
    </cfRule>
    <cfRule type="containsText" dxfId="134" priority="135" operator="containsText" text="MODERADA">
      <formula>NOT(ISERROR(SEARCH("MODERADA",AO551)))</formula>
    </cfRule>
    <cfRule type="containsText" dxfId="133" priority="136" operator="containsText" text="BAJA">
      <formula>NOT(ISERROR(SEARCH("BAJA",AO551)))</formula>
    </cfRule>
  </conditionalFormatting>
  <conditionalFormatting sqref="AL551:AL559">
    <cfRule type="containsText" dxfId="132" priority="129" operator="containsText" text="EXTREMA">
      <formula>NOT(ISERROR(SEARCH("EXTREMA",AL551)))</formula>
    </cfRule>
    <cfRule type="containsText" dxfId="131" priority="130" operator="containsText" text="ALTA">
      <formula>NOT(ISERROR(SEARCH("ALTA",AL551)))</formula>
    </cfRule>
    <cfRule type="containsText" dxfId="130" priority="131" operator="containsText" text="MODERADA">
      <formula>NOT(ISERROR(SEARCH("MODERADA",AL551)))</formula>
    </cfRule>
    <cfRule type="containsText" dxfId="129" priority="132" operator="containsText" text="BAJA">
      <formula>NOT(ISERROR(SEARCH("BAJA",AL551)))</formula>
    </cfRule>
  </conditionalFormatting>
  <conditionalFormatting sqref="AN551:AN556">
    <cfRule type="containsText" dxfId="128" priority="125" operator="containsText" text="EXTREMA">
      <formula>NOT(ISERROR(SEARCH("EXTREMA",AN551)))</formula>
    </cfRule>
    <cfRule type="containsText" dxfId="127" priority="126" operator="containsText" text="ALTA">
      <formula>NOT(ISERROR(SEARCH("ALTA",AN551)))</formula>
    </cfRule>
    <cfRule type="containsText" dxfId="126" priority="127" operator="containsText" text="MODERADA">
      <formula>NOT(ISERROR(SEARCH("MODERADA",AN551)))</formula>
    </cfRule>
    <cfRule type="containsText" dxfId="125" priority="128" operator="containsText" text="BAJA">
      <formula>NOT(ISERROR(SEARCH("BAJA",AN551)))</formula>
    </cfRule>
  </conditionalFormatting>
  <conditionalFormatting sqref="AO560:AO565">
    <cfRule type="containsText" dxfId="124" priority="121" operator="containsText" text="EXTREMA">
      <formula>NOT(ISERROR(SEARCH("EXTREMA",AO560)))</formula>
    </cfRule>
    <cfRule type="containsText" dxfId="123" priority="122" operator="containsText" text="ALTA">
      <formula>NOT(ISERROR(SEARCH("ALTA",AO560)))</formula>
    </cfRule>
    <cfRule type="containsText" dxfId="122" priority="123" operator="containsText" text="MODERADA">
      <formula>NOT(ISERROR(SEARCH("MODERADA",AO560)))</formula>
    </cfRule>
    <cfRule type="containsText" dxfId="121" priority="124" operator="containsText" text="BAJA">
      <formula>NOT(ISERROR(SEARCH("BAJA",AO560)))</formula>
    </cfRule>
  </conditionalFormatting>
  <conditionalFormatting sqref="AL560:AL568">
    <cfRule type="containsText" dxfId="120" priority="117" operator="containsText" text="EXTREMA">
      <formula>NOT(ISERROR(SEARCH("EXTREMA",AL560)))</formula>
    </cfRule>
    <cfRule type="containsText" dxfId="119" priority="118" operator="containsText" text="ALTA">
      <formula>NOT(ISERROR(SEARCH("ALTA",AL560)))</formula>
    </cfRule>
    <cfRule type="containsText" dxfId="118" priority="119" operator="containsText" text="MODERADA">
      <formula>NOT(ISERROR(SEARCH("MODERADA",AL560)))</formula>
    </cfRule>
    <cfRule type="containsText" dxfId="117" priority="120" operator="containsText" text="BAJA">
      <formula>NOT(ISERROR(SEARCH("BAJA",AL560)))</formula>
    </cfRule>
  </conditionalFormatting>
  <conditionalFormatting sqref="AN560:AN565">
    <cfRule type="containsText" dxfId="116" priority="113" operator="containsText" text="EXTREMA">
      <formula>NOT(ISERROR(SEARCH("EXTREMA",AN560)))</formula>
    </cfRule>
    <cfRule type="containsText" dxfId="115" priority="114" operator="containsText" text="ALTA">
      <formula>NOT(ISERROR(SEARCH("ALTA",AN560)))</formula>
    </cfRule>
    <cfRule type="containsText" dxfId="114" priority="115" operator="containsText" text="MODERADA">
      <formula>NOT(ISERROR(SEARCH("MODERADA",AN560)))</formula>
    </cfRule>
    <cfRule type="containsText" dxfId="113" priority="116" operator="containsText" text="BAJA">
      <formula>NOT(ISERROR(SEARCH("BAJA",AN560)))</formula>
    </cfRule>
  </conditionalFormatting>
  <conditionalFormatting sqref="AO569:AO574">
    <cfRule type="containsText" dxfId="112" priority="109" operator="containsText" text="EXTREMA">
      <formula>NOT(ISERROR(SEARCH("EXTREMA",AO569)))</formula>
    </cfRule>
    <cfRule type="containsText" dxfId="111" priority="110" operator="containsText" text="ALTA">
      <formula>NOT(ISERROR(SEARCH("ALTA",AO569)))</formula>
    </cfRule>
    <cfRule type="containsText" dxfId="110" priority="111" operator="containsText" text="MODERADA">
      <formula>NOT(ISERROR(SEARCH("MODERADA",AO569)))</formula>
    </cfRule>
    <cfRule type="containsText" dxfId="109" priority="112" operator="containsText" text="BAJA">
      <formula>NOT(ISERROR(SEARCH("BAJA",AO569)))</formula>
    </cfRule>
  </conditionalFormatting>
  <conditionalFormatting sqref="AL569:AL577">
    <cfRule type="containsText" dxfId="108" priority="105" operator="containsText" text="EXTREMA">
      <formula>NOT(ISERROR(SEARCH("EXTREMA",AL569)))</formula>
    </cfRule>
    <cfRule type="containsText" dxfId="107" priority="106" operator="containsText" text="ALTA">
      <formula>NOT(ISERROR(SEARCH("ALTA",AL569)))</formula>
    </cfRule>
    <cfRule type="containsText" dxfId="106" priority="107" operator="containsText" text="MODERADA">
      <formula>NOT(ISERROR(SEARCH("MODERADA",AL569)))</formula>
    </cfRule>
    <cfRule type="containsText" dxfId="105" priority="108" operator="containsText" text="BAJA">
      <formula>NOT(ISERROR(SEARCH("BAJA",AL569)))</formula>
    </cfRule>
  </conditionalFormatting>
  <conditionalFormatting sqref="AN569:AN574">
    <cfRule type="containsText" dxfId="104" priority="101" operator="containsText" text="EXTREMA">
      <formula>NOT(ISERROR(SEARCH("EXTREMA",AN569)))</formula>
    </cfRule>
    <cfRule type="containsText" dxfId="103" priority="102" operator="containsText" text="ALTA">
      <formula>NOT(ISERROR(SEARCH("ALTA",AN569)))</formula>
    </cfRule>
    <cfRule type="containsText" dxfId="102" priority="103" operator="containsText" text="MODERADA">
      <formula>NOT(ISERROR(SEARCH("MODERADA",AN569)))</formula>
    </cfRule>
    <cfRule type="containsText" dxfId="101" priority="104" operator="containsText" text="BAJA">
      <formula>NOT(ISERROR(SEARCH("BAJA",AN569)))</formula>
    </cfRule>
  </conditionalFormatting>
  <conditionalFormatting sqref="AO578:AO583">
    <cfRule type="containsText" dxfId="100" priority="97" operator="containsText" text="EXTREMA">
      <formula>NOT(ISERROR(SEARCH("EXTREMA",AO578)))</formula>
    </cfRule>
    <cfRule type="containsText" dxfId="99" priority="98" operator="containsText" text="ALTA">
      <formula>NOT(ISERROR(SEARCH("ALTA",AO578)))</formula>
    </cfRule>
    <cfRule type="containsText" dxfId="98" priority="99" operator="containsText" text="MODERADA">
      <formula>NOT(ISERROR(SEARCH("MODERADA",AO578)))</formula>
    </cfRule>
    <cfRule type="containsText" dxfId="97" priority="100" operator="containsText" text="BAJA">
      <formula>NOT(ISERROR(SEARCH("BAJA",AO578)))</formula>
    </cfRule>
  </conditionalFormatting>
  <conditionalFormatting sqref="AL578:AL586">
    <cfRule type="containsText" dxfId="96" priority="93" operator="containsText" text="EXTREMA">
      <formula>NOT(ISERROR(SEARCH("EXTREMA",AL578)))</formula>
    </cfRule>
    <cfRule type="containsText" dxfId="95" priority="94" operator="containsText" text="ALTA">
      <formula>NOT(ISERROR(SEARCH("ALTA",AL578)))</formula>
    </cfRule>
    <cfRule type="containsText" dxfId="94" priority="95" operator="containsText" text="MODERADA">
      <formula>NOT(ISERROR(SEARCH("MODERADA",AL578)))</formula>
    </cfRule>
    <cfRule type="containsText" dxfId="93" priority="96" operator="containsText" text="BAJA">
      <formula>NOT(ISERROR(SEARCH("BAJA",AL578)))</formula>
    </cfRule>
  </conditionalFormatting>
  <conditionalFormatting sqref="AN578:AN583">
    <cfRule type="containsText" dxfId="92" priority="89" operator="containsText" text="EXTREMA">
      <formula>NOT(ISERROR(SEARCH("EXTREMA",AN578)))</formula>
    </cfRule>
    <cfRule type="containsText" dxfId="91" priority="90" operator="containsText" text="ALTA">
      <formula>NOT(ISERROR(SEARCH("ALTA",AN578)))</formula>
    </cfRule>
    <cfRule type="containsText" dxfId="90" priority="91" operator="containsText" text="MODERADA">
      <formula>NOT(ISERROR(SEARCH("MODERADA",AN578)))</formula>
    </cfRule>
    <cfRule type="containsText" dxfId="89" priority="92" operator="containsText" text="BAJA">
      <formula>NOT(ISERROR(SEARCH("BAJA",AN578)))</formula>
    </cfRule>
  </conditionalFormatting>
  <conditionalFormatting sqref="AO587:AO592">
    <cfRule type="containsText" dxfId="88" priority="85" operator="containsText" text="EXTREMA">
      <formula>NOT(ISERROR(SEARCH("EXTREMA",AO587)))</formula>
    </cfRule>
    <cfRule type="containsText" dxfId="87" priority="86" operator="containsText" text="ALTA">
      <formula>NOT(ISERROR(SEARCH("ALTA",AO587)))</formula>
    </cfRule>
    <cfRule type="containsText" dxfId="86" priority="87" operator="containsText" text="MODERADA">
      <formula>NOT(ISERROR(SEARCH("MODERADA",AO587)))</formula>
    </cfRule>
    <cfRule type="containsText" dxfId="85" priority="88" operator="containsText" text="BAJA">
      <formula>NOT(ISERROR(SEARCH("BAJA",AO587)))</formula>
    </cfRule>
  </conditionalFormatting>
  <conditionalFormatting sqref="AL587:AL595">
    <cfRule type="containsText" dxfId="84" priority="81" operator="containsText" text="EXTREMA">
      <formula>NOT(ISERROR(SEARCH("EXTREMA",AL587)))</formula>
    </cfRule>
    <cfRule type="containsText" dxfId="83" priority="82" operator="containsText" text="ALTA">
      <formula>NOT(ISERROR(SEARCH("ALTA",AL587)))</formula>
    </cfRule>
    <cfRule type="containsText" dxfId="82" priority="83" operator="containsText" text="MODERADA">
      <formula>NOT(ISERROR(SEARCH("MODERADA",AL587)))</formula>
    </cfRule>
    <cfRule type="containsText" dxfId="81" priority="84" operator="containsText" text="BAJA">
      <formula>NOT(ISERROR(SEARCH("BAJA",AL587)))</formula>
    </cfRule>
  </conditionalFormatting>
  <conditionalFormatting sqref="AN587:AN592">
    <cfRule type="containsText" dxfId="80" priority="77" operator="containsText" text="EXTREMA">
      <formula>NOT(ISERROR(SEARCH("EXTREMA",AN587)))</formula>
    </cfRule>
    <cfRule type="containsText" dxfId="79" priority="78" operator="containsText" text="ALTA">
      <formula>NOT(ISERROR(SEARCH("ALTA",AN587)))</formula>
    </cfRule>
    <cfRule type="containsText" dxfId="78" priority="79" operator="containsText" text="MODERADA">
      <formula>NOT(ISERROR(SEARCH("MODERADA",AN587)))</formula>
    </cfRule>
    <cfRule type="containsText" dxfId="77" priority="80" operator="containsText" text="BAJA">
      <formula>NOT(ISERROR(SEARCH("BAJA",AN587)))</formula>
    </cfRule>
  </conditionalFormatting>
  <conditionalFormatting sqref="AO596:AO601">
    <cfRule type="containsText" dxfId="76" priority="73" operator="containsText" text="EXTREMA">
      <formula>NOT(ISERROR(SEARCH("EXTREMA",AO596)))</formula>
    </cfRule>
    <cfRule type="containsText" dxfId="75" priority="74" operator="containsText" text="ALTA">
      <formula>NOT(ISERROR(SEARCH("ALTA",AO596)))</formula>
    </cfRule>
    <cfRule type="containsText" dxfId="74" priority="75" operator="containsText" text="MODERADA">
      <formula>NOT(ISERROR(SEARCH("MODERADA",AO596)))</formula>
    </cfRule>
    <cfRule type="containsText" dxfId="73" priority="76" operator="containsText" text="BAJA">
      <formula>NOT(ISERROR(SEARCH("BAJA",AO596)))</formula>
    </cfRule>
  </conditionalFormatting>
  <conditionalFormatting sqref="AL596:AL604">
    <cfRule type="containsText" dxfId="72" priority="69" operator="containsText" text="EXTREMA">
      <formula>NOT(ISERROR(SEARCH("EXTREMA",AL596)))</formula>
    </cfRule>
    <cfRule type="containsText" dxfId="71" priority="70" operator="containsText" text="ALTA">
      <formula>NOT(ISERROR(SEARCH("ALTA",AL596)))</formula>
    </cfRule>
    <cfRule type="containsText" dxfId="70" priority="71" operator="containsText" text="MODERADA">
      <formula>NOT(ISERROR(SEARCH("MODERADA",AL596)))</formula>
    </cfRule>
    <cfRule type="containsText" dxfId="69" priority="72" operator="containsText" text="BAJA">
      <formula>NOT(ISERROR(SEARCH("BAJA",AL596)))</formula>
    </cfRule>
  </conditionalFormatting>
  <conditionalFormatting sqref="AN596:AN601">
    <cfRule type="containsText" dxfId="68" priority="65" operator="containsText" text="EXTREMA">
      <formula>NOT(ISERROR(SEARCH("EXTREMA",AN596)))</formula>
    </cfRule>
    <cfRule type="containsText" dxfId="67" priority="66" operator="containsText" text="ALTA">
      <formula>NOT(ISERROR(SEARCH("ALTA",AN596)))</formula>
    </cfRule>
    <cfRule type="containsText" dxfId="66" priority="67" operator="containsText" text="MODERADA">
      <formula>NOT(ISERROR(SEARCH("MODERADA",AN596)))</formula>
    </cfRule>
    <cfRule type="containsText" dxfId="65" priority="68" operator="containsText" text="BAJA">
      <formula>NOT(ISERROR(SEARCH("BAJA",AN596)))</formula>
    </cfRule>
  </conditionalFormatting>
  <conditionalFormatting sqref="AO605:AO610">
    <cfRule type="containsText" dxfId="64" priority="61" operator="containsText" text="EXTREMA">
      <formula>NOT(ISERROR(SEARCH("EXTREMA",AO605)))</formula>
    </cfRule>
    <cfRule type="containsText" dxfId="63" priority="62" operator="containsText" text="ALTA">
      <formula>NOT(ISERROR(SEARCH("ALTA",AO605)))</formula>
    </cfRule>
    <cfRule type="containsText" dxfId="62" priority="63" operator="containsText" text="MODERADA">
      <formula>NOT(ISERROR(SEARCH("MODERADA",AO605)))</formula>
    </cfRule>
    <cfRule type="containsText" dxfId="61" priority="64" operator="containsText" text="BAJA">
      <formula>NOT(ISERROR(SEARCH("BAJA",AO605)))</formula>
    </cfRule>
  </conditionalFormatting>
  <conditionalFormatting sqref="AL605:AL613">
    <cfRule type="containsText" dxfId="60" priority="57" operator="containsText" text="EXTREMA">
      <formula>NOT(ISERROR(SEARCH("EXTREMA",AL605)))</formula>
    </cfRule>
    <cfRule type="containsText" dxfId="59" priority="58" operator="containsText" text="ALTA">
      <formula>NOT(ISERROR(SEARCH("ALTA",AL605)))</formula>
    </cfRule>
    <cfRule type="containsText" dxfId="58" priority="59" operator="containsText" text="MODERADA">
      <formula>NOT(ISERROR(SEARCH("MODERADA",AL605)))</formula>
    </cfRule>
    <cfRule type="containsText" dxfId="57" priority="60" operator="containsText" text="BAJA">
      <formula>NOT(ISERROR(SEARCH("BAJA",AL605)))</formula>
    </cfRule>
  </conditionalFormatting>
  <conditionalFormatting sqref="AN605:AN610">
    <cfRule type="containsText" dxfId="56" priority="53" operator="containsText" text="EXTREMA">
      <formula>NOT(ISERROR(SEARCH("EXTREMA",AN605)))</formula>
    </cfRule>
    <cfRule type="containsText" dxfId="55" priority="54" operator="containsText" text="ALTA">
      <formula>NOT(ISERROR(SEARCH("ALTA",AN605)))</formula>
    </cfRule>
    <cfRule type="containsText" dxfId="54" priority="55" operator="containsText" text="MODERADA">
      <formula>NOT(ISERROR(SEARCH("MODERADA",AN605)))</formula>
    </cfRule>
    <cfRule type="containsText" dxfId="53" priority="56" operator="containsText" text="BAJA">
      <formula>NOT(ISERROR(SEARCH("BAJA",AN605)))</formula>
    </cfRule>
  </conditionalFormatting>
  <conditionalFormatting sqref="AO614:AO619">
    <cfRule type="containsText" dxfId="52" priority="49" operator="containsText" text="EXTREMA">
      <formula>NOT(ISERROR(SEARCH("EXTREMA",AO614)))</formula>
    </cfRule>
    <cfRule type="containsText" dxfId="51" priority="50" operator="containsText" text="ALTA">
      <formula>NOT(ISERROR(SEARCH("ALTA",AO614)))</formula>
    </cfRule>
    <cfRule type="containsText" dxfId="50" priority="51" operator="containsText" text="MODERADA">
      <formula>NOT(ISERROR(SEARCH("MODERADA",AO614)))</formula>
    </cfRule>
    <cfRule type="containsText" dxfId="49" priority="52" operator="containsText" text="BAJA">
      <formula>NOT(ISERROR(SEARCH("BAJA",AO614)))</formula>
    </cfRule>
  </conditionalFormatting>
  <conditionalFormatting sqref="AL614:AL622">
    <cfRule type="containsText" dxfId="48" priority="45" operator="containsText" text="EXTREMA">
      <formula>NOT(ISERROR(SEARCH("EXTREMA",AL614)))</formula>
    </cfRule>
    <cfRule type="containsText" dxfId="47" priority="46" operator="containsText" text="ALTA">
      <formula>NOT(ISERROR(SEARCH("ALTA",AL614)))</formula>
    </cfRule>
    <cfRule type="containsText" dxfId="46" priority="47" operator="containsText" text="MODERADA">
      <formula>NOT(ISERROR(SEARCH("MODERADA",AL614)))</formula>
    </cfRule>
    <cfRule type="containsText" dxfId="45" priority="48" operator="containsText" text="BAJA">
      <formula>NOT(ISERROR(SEARCH("BAJA",AL614)))</formula>
    </cfRule>
  </conditionalFormatting>
  <conditionalFormatting sqref="AN614:AN619">
    <cfRule type="containsText" dxfId="44" priority="41" operator="containsText" text="EXTREMA">
      <formula>NOT(ISERROR(SEARCH("EXTREMA",AN614)))</formula>
    </cfRule>
    <cfRule type="containsText" dxfId="43" priority="42" operator="containsText" text="ALTA">
      <formula>NOT(ISERROR(SEARCH("ALTA",AN614)))</formula>
    </cfRule>
    <cfRule type="containsText" dxfId="42" priority="43" operator="containsText" text="MODERADA">
      <formula>NOT(ISERROR(SEARCH("MODERADA",AN614)))</formula>
    </cfRule>
    <cfRule type="containsText" dxfId="41" priority="44" operator="containsText" text="BAJA">
      <formula>NOT(ISERROR(SEARCH("BAJA",AN614)))</formula>
    </cfRule>
  </conditionalFormatting>
  <conditionalFormatting sqref="AO623:AO628">
    <cfRule type="containsText" dxfId="40" priority="37" operator="containsText" text="EXTREMA">
      <formula>NOT(ISERROR(SEARCH("EXTREMA",AO623)))</formula>
    </cfRule>
    <cfRule type="containsText" dxfId="39" priority="38" operator="containsText" text="ALTA">
      <formula>NOT(ISERROR(SEARCH("ALTA",AO623)))</formula>
    </cfRule>
    <cfRule type="containsText" dxfId="38" priority="39" operator="containsText" text="MODERADA">
      <formula>NOT(ISERROR(SEARCH("MODERADA",AO623)))</formula>
    </cfRule>
    <cfRule type="containsText" dxfId="37" priority="40" operator="containsText" text="BAJA">
      <formula>NOT(ISERROR(SEARCH("BAJA",AO623)))</formula>
    </cfRule>
  </conditionalFormatting>
  <conditionalFormatting sqref="AL623:AL631">
    <cfRule type="containsText" dxfId="36" priority="33" operator="containsText" text="EXTREMA">
      <formula>NOT(ISERROR(SEARCH("EXTREMA",AL623)))</formula>
    </cfRule>
    <cfRule type="containsText" dxfId="35" priority="34" operator="containsText" text="ALTA">
      <formula>NOT(ISERROR(SEARCH("ALTA",AL623)))</formula>
    </cfRule>
    <cfRule type="containsText" dxfId="34" priority="35" operator="containsText" text="MODERADA">
      <formula>NOT(ISERROR(SEARCH("MODERADA",AL623)))</formula>
    </cfRule>
    <cfRule type="containsText" dxfId="33" priority="36" operator="containsText" text="BAJA">
      <formula>NOT(ISERROR(SEARCH("BAJA",AL623)))</formula>
    </cfRule>
  </conditionalFormatting>
  <conditionalFormatting sqref="AN623:AN628">
    <cfRule type="containsText" dxfId="32" priority="29" operator="containsText" text="EXTREMA">
      <formula>NOT(ISERROR(SEARCH("EXTREMA",AN623)))</formula>
    </cfRule>
    <cfRule type="containsText" dxfId="31" priority="30" operator="containsText" text="ALTA">
      <formula>NOT(ISERROR(SEARCH("ALTA",AN623)))</formula>
    </cfRule>
    <cfRule type="containsText" dxfId="30" priority="31" operator="containsText" text="MODERADA">
      <formula>NOT(ISERROR(SEARCH("MODERADA",AN623)))</formula>
    </cfRule>
    <cfRule type="containsText" dxfId="29" priority="32" operator="containsText" text="BAJA">
      <formula>NOT(ISERROR(SEARCH("BAJA",AN623)))</formula>
    </cfRule>
  </conditionalFormatting>
  <conditionalFormatting sqref="AO632:AO637">
    <cfRule type="containsText" dxfId="28" priority="25" operator="containsText" text="EXTREMA">
      <formula>NOT(ISERROR(SEARCH("EXTREMA",AO632)))</formula>
    </cfRule>
    <cfRule type="containsText" dxfId="27" priority="26" operator="containsText" text="ALTA">
      <formula>NOT(ISERROR(SEARCH("ALTA",AO632)))</formula>
    </cfRule>
    <cfRule type="containsText" dxfId="26" priority="27" operator="containsText" text="MODERADA">
      <formula>NOT(ISERROR(SEARCH("MODERADA",AO632)))</formula>
    </cfRule>
    <cfRule type="containsText" dxfId="25" priority="28" operator="containsText" text="BAJA">
      <formula>NOT(ISERROR(SEARCH("BAJA",AO632)))</formula>
    </cfRule>
  </conditionalFormatting>
  <conditionalFormatting sqref="AL632:AL640">
    <cfRule type="containsText" dxfId="24" priority="21" operator="containsText" text="EXTREMA">
      <formula>NOT(ISERROR(SEARCH("EXTREMA",AL632)))</formula>
    </cfRule>
    <cfRule type="containsText" dxfId="23" priority="22" operator="containsText" text="ALTA">
      <formula>NOT(ISERROR(SEARCH("ALTA",AL632)))</formula>
    </cfRule>
    <cfRule type="containsText" dxfId="22" priority="23" operator="containsText" text="MODERADA">
      <formula>NOT(ISERROR(SEARCH("MODERADA",AL632)))</formula>
    </cfRule>
    <cfRule type="containsText" dxfId="21" priority="24" operator="containsText" text="BAJA">
      <formula>NOT(ISERROR(SEARCH("BAJA",AL632)))</formula>
    </cfRule>
  </conditionalFormatting>
  <conditionalFormatting sqref="AN632:AN637">
    <cfRule type="containsText" dxfId="20" priority="17" operator="containsText" text="EXTREMA">
      <formula>NOT(ISERROR(SEARCH("EXTREMA",AN632)))</formula>
    </cfRule>
    <cfRule type="containsText" dxfId="19" priority="18" operator="containsText" text="ALTA">
      <formula>NOT(ISERROR(SEARCH("ALTA",AN632)))</formula>
    </cfRule>
    <cfRule type="containsText" dxfId="18" priority="19" operator="containsText" text="MODERADA">
      <formula>NOT(ISERROR(SEARCH("MODERADA",AN632)))</formula>
    </cfRule>
    <cfRule type="containsText" dxfId="17" priority="20" operator="containsText" text="BAJA">
      <formula>NOT(ISERROR(SEARCH("BAJA",AN632)))</formula>
    </cfRule>
  </conditionalFormatting>
  <conditionalFormatting sqref="AL20:AL28">
    <cfRule type="containsText" dxfId="16" priority="13" operator="containsText" text="EXTREMA">
      <formula>NOT(ISERROR(SEARCH("EXTREMA",AL20)))</formula>
    </cfRule>
    <cfRule type="containsText" dxfId="15" priority="14" operator="containsText" text="ALTA">
      <formula>NOT(ISERROR(SEARCH("ALTA",AL20)))</formula>
    </cfRule>
    <cfRule type="containsText" dxfId="14" priority="15" operator="containsText" text="MODERADA">
      <formula>NOT(ISERROR(SEARCH("MODERADA",AL20)))</formula>
    </cfRule>
    <cfRule type="containsText" dxfId="13" priority="16" operator="containsText" text="BAJA">
      <formula>NOT(ISERROR(SEARCH("BAJA",AL20)))</formula>
    </cfRule>
  </conditionalFormatting>
  <conditionalFormatting sqref="AL29:AL37">
    <cfRule type="containsText" dxfId="12" priority="9" operator="containsText" text="EXTREMA">
      <formula>NOT(ISERROR(SEARCH("EXTREMA",AL29)))</formula>
    </cfRule>
    <cfRule type="containsText" dxfId="11" priority="10" operator="containsText" text="ALTA">
      <formula>NOT(ISERROR(SEARCH("ALTA",AL29)))</formula>
    </cfRule>
    <cfRule type="containsText" dxfId="10" priority="11" operator="containsText" text="MODERADA">
      <formula>NOT(ISERROR(SEARCH("MODERADA",AL29)))</formula>
    </cfRule>
    <cfRule type="containsText" dxfId="9" priority="12" operator="containsText" text="BAJA">
      <formula>NOT(ISERROR(SEARCH("BAJA",AL29)))</formula>
    </cfRule>
  </conditionalFormatting>
  <conditionalFormatting sqref="AL38:AL46">
    <cfRule type="containsText" dxfId="8" priority="5" operator="containsText" text="EXTREMA">
      <formula>NOT(ISERROR(SEARCH("EXTREMA",AL38)))</formula>
    </cfRule>
    <cfRule type="containsText" dxfId="7" priority="6" operator="containsText" text="ALTA">
      <formula>NOT(ISERROR(SEARCH("ALTA",AL38)))</formula>
    </cfRule>
    <cfRule type="containsText" dxfId="6" priority="7" operator="containsText" text="MODERADA">
      <formula>NOT(ISERROR(SEARCH("MODERADA",AL38)))</formula>
    </cfRule>
    <cfRule type="containsText" dxfId="5" priority="8" operator="containsText" text="BAJA">
      <formula>NOT(ISERROR(SEARCH("BAJA",AL38)))</formula>
    </cfRule>
  </conditionalFormatting>
  <conditionalFormatting sqref="AL47:AL55">
    <cfRule type="containsText" dxfId="4" priority="1" operator="containsText" text="EXTREMA">
      <formula>NOT(ISERROR(SEARCH("EXTREMA",AL47)))</formula>
    </cfRule>
    <cfRule type="containsText" dxfId="3" priority="2" operator="containsText" text="ALTA">
      <formula>NOT(ISERROR(SEARCH("ALTA",AL47)))</formula>
    </cfRule>
    <cfRule type="containsText" dxfId="2" priority="3" operator="containsText" text="MODERADA">
      <formula>NOT(ISERROR(SEARCH("MODERADA",AL47)))</formula>
    </cfRule>
    <cfRule type="containsText" dxfId="1" priority="4" operator="containsText" text="BAJA">
      <formula>NOT(ISERROR(SEARCH("BAJA",AL47)))</formula>
    </cfRule>
  </conditionalFormatting>
  <pageMargins left="0.7" right="0.7" top="0.75" bottom="0.75" header="0.3" footer="0.3"/>
  <pageSetup paperSize="9" orientation="portrait" r:id="rId1"/>
  <cellWatches>
    <cellWatch r="BA11"/>
  </cellWatches>
  <ignoredErrors>
    <ignoredError sqref="AA11:AB640" unlockedFormula="1"/>
  </ignoredErrors>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INF!$A$174:$A$263</xm:f>
          </x14:formula1>
          <xm:sqref>W11:W640</xm:sqref>
        </x14:dataValidation>
        <x14:dataValidation type="list" allowBlank="1" showInputMessage="1" showErrorMessage="1" xr:uid="{00000000-0002-0000-0100-000001000000}">
          <x14:formula1>
            <xm:f>Controles!$D$8:$D$9</xm:f>
          </x14:formula1>
          <xm:sqref>Z11:Z640</xm:sqref>
        </x14:dataValidation>
        <x14:dataValidation type="list" allowBlank="1" showInputMessage="1" showErrorMessage="1" xr:uid="{00000000-0002-0000-0100-000002000000}">
          <x14:formula1>
            <xm:f>Controles!$D$5:$D$7</xm:f>
          </x14:formula1>
          <xm:sqref>X11:X640</xm:sqref>
        </x14:dataValidation>
        <x14:dataValidation type="list" allowBlank="1" showInputMessage="1" showErrorMessage="1" xr:uid="{00000000-0002-0000-0100-000003000000}">
          <x14:formula1>
            <xm:f>Clasificación!$B$3:$B$5</xm:f>
          </x14:formula1>
          <xm:sqref>D11:D640</xm:sqref>
        </x14:dataValidation>
        <x14:dataValidation type="list" allowBlank="1" showInputMessage="1" showErrorMessage="1" xr:uid="{00000000-0002-0000-0100-000004000000}">
          <x14:formula1>
            <xm:f>Controles!$D$10:$D$11</xm:f>
          </x14:formula1>
          <xm:sqref>AC11:AC640</xm:sqref>
        </x14:dataValidation>
        <x14:dataValidation type="list" allowBlank="1" showInputMessage="1" showErrorMessage="1" xr:uid="{00000000-0002-0000-0100-000005000000}">
          <x14:formula1>
            <xm:f>Controles!$D$12:$D$21</xm:f>
          </x14:formula1>
          <xm:sqref>AD11:AD640</xm:sqref>
        </x14:dataValidation>
        <x14:dataValidation type="list" allowBlank="1" showInputMessage="1" showErrorMessage="1" xr:uid="{00000000-0002-0000-0100-000006000000}">
          <x14:formula1>
            <xm:f>Controles!$D$22:$D$23</xm:f>
          </x14:formula1>
          <xm:sqref>AE11:AE640</xm:sqref>
        </x14:dataValidation>
        <x14:dataValidation type="list" allowBlank="1" showInputMessage="1" showErrorMessage="1" xr:uid="{00000000-0002-0000-0100-000007000000}">
          <x14:formula1>
            <xm:f>INF!$A$277:$A$282</xm:f>
          </x14:formula1>
          <xm:sqref>G11:G640</xm:sqref>
        </x14:dataValidation>
        <x14:dataValidation type="list" allowBlank="1" showInputMessage="1" showErrorMessage="1" xr:uid="{00000000-0002-0000-0100-000008000000}">
          <x14:formula1>
            <xm:f>INF!$A$2:$A$90</xm:f>
          </x14:formula1>
          <xm:sqref>B11:B640</xm:sqref>
        </x14:dataValidation>
        <x14:dataValidation type="list" allowBlank="1" showInputMessage="1" showErrorMessage="1" xr:uid="{00000000-0002-0000-0100-000009000000}">
          <x14:formula1>
            <xm:f>INF!$A$268:$A$272</xm:f>
          </x14:formula1>
          <xm:sqref>Q11:Q640</xm:sqref>
        </x14:dataValidation>
        <x14:dataValidation type="list" allowBlank="1" showInputMessage="1" showErrorMessage="1" xr:uid="{00000000-0002-0000-0100-00000A000000}">
          <x14:formula1>
            <xm:f>Contexto!$B$6:$B$13</xm:f>
          </x14:formula1>
          <xm:sqref>L11:L640</xm:sqref>
        </x14:dataValidation>
        <x14:dataValidation type="list" allowBlank="1" showInputMessage="1" showErrorMessage="1" xr:uid="{00000000-0002-0000-0100-00000B000000}">
          <x14:formula1>
            <xm:f>Contexto!$B$16:$B$25</xm:f>
          </x14:formula1>
          <xm:sqref>M11:M640</xm:sqref>
        </x14:dataValidation>
        <x14:dataValidation type="list" allowBlank="1" showInputMessage="1" showErrorMessage="1" xr:uid="{00000000-0002-0000-0100-00000C000000}">
          <x14:formula1>
            <xm:f>Contexto!$B$28:$B$33</xm:f>
          </x14:formula1>
          <xm:sqref>N11:N640</xm:sqref>
        </x14:dataValidation>
        <x14:dataValidation type="list" allowBlank="1" showInputMessage="1" showErrorMessage="1" xr:uid="{B47D30B6-287E-468A-8BE2-7C55BAFC643A}">
          <x14:formula1>
            <xm:f>INF!$A$171:$A$172</xm:f>
          </x14:formula1>
          <xm:sqref>AZ11:AZ640</xm:sqref>
        </x14:dataValidation>
        <x14:dataValidation type="list" allowBlank="1" showInputMessage="1" showErrorMessage="1" xr:uid="{00000000-0002-0000-0100-00000E000000}">
          <x14:formula1>
            <xm:f>INF!A$92:A$161</xm:f>
          </x14:formula1>
          <xm:sqref>E11:E16 E20:E25 E29:E34 E38:E43 E47:E52 E56:E61 E65:E70 E74:E79 E83:E88 E92:E97 E101:E106 E110:E115 E119:E124 E128:E133 E137:E142 E146:E151 E155:E160 E164:E169 E173:E178 E182:E187 E191:E196 E200:E205 E209:E214 E218:E223 E227:E232 E236:E241 E245:E250 E254:E259 E263:E268 E272:E277 E281:E286 E290:E295 E299:E304 E308:E313 E317:E322 E326:E331 E335:E340 E344:E349 E353:E358 E362:E367 E371:E376 E380:E385 E389:E394 E398:E403 E407:E412 E416:E421 E425:E430 E434:E439 E443:E448 E452:E457 E461:E466 E470:E475 E479:E484 E488:E493 E497:E502 E506:E511 E515:E520 E524:E529 E533:E538 E542:E547 E551:E556 E560:E565 E569:E574 E578:E583 E587:E592 E596:E601 E605:E610 E614:E619 E623:E628 E632:E637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sheetPr>
  <dimension ref="B1:BE82"/>
  <sheetViews>
    <sheetView showGridLines="0" zoomScale="80" zoomScaleNormal="80" workbookViewId="0">
      <selection activeCell="BC52" sqref="BC52:BD53"/>
    </sheetView>
  </sheetViews>
  <sheetFormatPr baseColWidth="10" defaultColWidth="11.42578125" defaultRowHeight="15" x14ac:dyDescent="0.25"/>
  <cols>
    <col min="1" max="1" width="8" customWidth="1"/>
    <col min="2" max="2" width="19.28515625" customWidth="1"/>
    <col min="3" max="3" width="8.28515625" customWidth="1"/>
    <col min="4" max="53" width="4.140625" style="156" customWidth="1"/>
    <col min="54" max="54" width="4.85546875" customWidth="1"/>
    <col min="57" max="57" width="41.28515625" customWidth="1"/>
  </cols>
  <sheetData>
    <row r="1" spans="2:57" ht="30" customHeight="1" x14ac:dyDescent="0.25">
      <c r="B1" s="375" t="s">
        <v>87</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row>
    <row r="2" spans="2:57" ht="30" customHeight="1" x14ac:dyDescent="0.25">
      <c r="B2" s="376" t="s">
        <v>88</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57"/>
    </row>
    <row r="3" spans="2:57" ht="15.75" x14ac:dyDescent="0.25">
      <c r="B3" s="377" t="s">
        <v>89</v>
      </c>
      <c r="C3" s="378"/>
      <c r="D3" s="383" t="s">
        <v>67</v>
      </c>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5"/>
    </row>
    <row r="4" spans="2:57" ht="33.75" customHeight="1" x14ac:dyDescent="0.25">
      <c r="B4" s="379" t="s">
        <v>66</v>
      </c>
      <c r="C4" s="380"/>
      <c r="D4" s="374" t="s">
        <v>90</v>
      </c>
      <c r="E4" s="374"/>
      <c r="F4" s="374"/>
      <c r="G4" s="374"/>
      <c r="H4" s="374"/>
      <c r="I4" s="374"/>
      <c r="J4" s="374"/>
      <c r="K4" s="374"/>
      <c r="L4" s="374"/>
      <c r="M4" s="374"/>
      <c r="N4" s="374" t="s">
        <v>91</v>
      </c>
      <c r="O4" s="374"/>
      <c r="P4" s="374"/>
      <c r="Q4" s="374"/>
      <c r="R4" s="374"/>
      <c r="S4" s="374"/>
      <c r="T4" s="374"/>
      <c r="U4" s="374"/>
      <c r="V4" s="374"/>
      <c r="W4" s="374"/>
      <c r="X4" s="374" t="s">
        <v>92</v>
      </c>
      <c r="Y4" s="374"/>
      <c r="Z4" s="374"/>
      <c r="AA4" s="374"/>
      <c r="AB4" s="374"/>
      <c r="AC4" s="374"/>
      <c r="AD4" s="374"/>
      <c r="AE4" s="374"/>
      <c r="AF4" s="374"/>
      <c r="AG4" s="374"/>
      <c r="AH4" s="374" t="s">
        <v>93</v>
      </c>
      <c r="AI4" s="374"/>
      <c r="AJ4" s="374"/>
      <c r="AK4" s="374"/>
      <c r="AL4" s="374"/>
      <c r="AM4" s="374"/>
      <c r="AN4" s="374"/>
      <c r="AO4" s="374"/>
      <c r="AP4" s="374"/>
      <c r="AQ4" s="374"/>
      <c r="AR4" s="374" t="s">
        <v>94</v>
      </c>
      <c r="AS4" s="374"/>
      <c r="AT4" s="374"/>
      <c r="AU4" s="374"/>
      <c r="AV4" s="374"/>
      <c r="AW4" s="374"/>
      <c r="AX4" s="374"/>
      <c r="AY4" s="374"/>
      <c r="AZ4" s="374"/>
      <c r="BA4" s="374"/>
      <c r="BC4" s="368" t="s">
        <v>95</v>
      </c>
      <c r="BD4" s="369"/>
      <c r="BE4" s="372" t="s">
        <v>96</v>
      </c>
    </row>
    <row r="5" spans="2:57" ht="15.75" x14ac:dyDescent="0.25">
      <c r="B5" s="381"/>
      <c r="C5" s="382"/>
      <c r="D5" s="373">
        <v>0.2</v>
      </c>
      <c r="E5" s="374"/>
      <c r="F5" s="374"/>
      <c r="G5" s="374"/>
      <c r="H5" s="374"/>
      <c r="I5" s="374"/>
      <c r="J5" s="374"/>
      <c r="K5" s="374"/>
      <c r="L5" s="374"/>
      <c r="M5" s="374"/>
      <c r="N5" s="373">
        <v>0.4</v>
      </c>
      <c r="O5" s="374"/>
      <c r="P5" s="374"/>
      <c r="Q5" s="374"/>
      <c r="R5" s="374"/>
      <c r="S5" s="374"/>
      <c r="T5" s="374"/>
      <c r="U5" s="374"/>
      <c r="V5" s="374"/>
      <c r="W5" s="374"/>
      <c r="X5" s="373">
        <v>0.6</v>
      </c>
      <c r="Y5" s="374"/>
      <c r="Z5" s="374"/>
      <c r="AA5" s="374"/>
      <c r="AB5" s="374"/>
      <c r="AC5" s="374"/>
      <c r="AD5" s="374"/>
      <c r="AE5" s="374"/>
      <c r="AF5" s="374"/>
      <c r="AG5" s="374"/>
      <c r="AH5" s="373">
        <v>0.8</v>
      </c>
      <c r="AI5" s="374"/>
      <c r="AJ5" s="374"/>
      <c r="AK5" s="374"/>
      <c r="AL5" s="374"/>
      <c r="AM5" s="374"/>
      <c r="AN5" s="374"/>
      <c r="AO5" s="374"/>
      <c r="AP5" s="374"/>
      <c r="AQ5" s="374"/>
      <c r="AR5" s="373">
        <v>1</v>
      </c>
      <c r="AS5" s="374"/>
      <c r="AT5" s="374"/>
      <c r="AU5" s="374"/>
      <c r="AV5" s="374"/>
      <c r="AW5" s="374"/>
      <c r="AX5" s="374"/>
      <c r="AY5" s="374"/>
      <c r="AZ5" s="374"/>
      <c r="BA5" s="374"/>
      <c r="BC5" s="370"/>
      <c r="BD5" s="371"/>
      <c r="BE5" s="372"/>
    </row>
    <row r="6" spans="2:57" ht="12" customHeight="1" x14ac:dyDescent="0.25">
      <c r="B6" s="354" t="s">
        <v>97</v>
      </c>
      <c r="C6" s="358">
        <v>0.2</v>
      </c>
      <c r="D6" s="157" t="str">
        <f>IF('Matriz de Riesgos'!$U$11="","",IF('Matriz de Riesgos'!$U$11='Matriz Calificación'!$D$54,'Matriz de Riesgos'!$E$11,IF('Matriz de Riesgos'!$U$11&lt;&gt;'Matriz Calificación'!$D$54,"")))</f>
        <v/>
      </c>
      <c r="E6" s="158" t="str">
        <f>IF('Matriz de Riesgos'!$U$20="","",IF('Matriz de Riesgos'!$U$20='Matriz Calificación'!$D$54,'Matriz de Riesgos'!$E$20,IF('Matriz de Riesgos'!$U$20&lt;&gt;'Matriz Calificación'!$D$54,"")))</f>
        <v/>
      </c>
      <c r="F6" s="158" t="str">
        <f>IF('Matriz de Riesgos'!$U$29="","",IF('Matriz de Riesgos'!$U$29='Matriz Calificación'!$D$54,'Matriz de Riesgos'!$E$29,IF('Matriz de Riesgos'!$U$29&lt;&gt;'Matriz Calificación'!$D$54,"")))</f>
        <v/>
      </c>
      <c r="G6" s="158" t="str">
        <f>IF('Matriz de Riesgos'!$U$38="","",IF('Matriz de Riesgos'!$U$38='Matriz Calificación'!$D$54,'Matriz de Riesgos'!$E$38,IF('Matriz de Riesgos'!$U$38&lt;&gt;'Matriz Calificación'!$D$54,"")))</f>
        <v/>
      </c>
      <c r="H6" s="158" t="str">
        <f>IF('Matriz de Riesgos'!$U$47="","",IF('Matriz de Riesgos'!$U$47='Matriz Calificación'!$D$54,'Matriz de Riesgos'!$E$47,IF('Matriz de Riesgos'!$U$47&lt;&gt;'Matriz Calificación'!$D$54,"")))</f>
        <v/>
      </c>
      <c r="I6" s="158" t="str">
        <f>IF('Matriz de Riesgos'!$U$56="","",IF('Matriz de Riesgos'!$U$56='Matriz Calificación'!$D$54,'Matriz de Riesgos'!$E$56,IF('Matriz de Riesgos'!$U$56&lt;&gt;'Matriz Calificación'!$D$54,"")))</f>
        <v/>
      </c>
      <c r="J6" s="158" t="str">
        <f>IF('Matriz de Riesgos'!$U$65="","",IF('Matriz de Riesgos'!$U$65='Matriz Calificación'!$D$54,'Matriz de Riesgos'!$E$65,IF('Matriz de Riesgos'!$U$65&lt;&gt;'Matriz Calificación'!$D$54,"")))</f>
        <v/>
      </c>
      <c r="K6" s="158" t="str">
        <f>IF('Matriz de Riesgos'!$U$74="","",IF('Matriz de Riesgos'!$U$74='Matriz Calificación'!$D$54,'Matriz de Riesgos'!$E$74,IF('Matriz de Riesgos'!$U$74&lt;&gt;'Matriz Calificación'!$D$54,"")))</f>
        <v/>
      </c>
      <c r="L6" s="158" t="str">
        <f>IF('Matriz de Riesgos'!$U$83="","",IF('Matriz de Riesgos'!$U$83='Matriz Calificación'!$D$54,'Matriz de Riesgos'!$E$83,IF('Matriz de Riesgos'!$U$83&lt;&gt;'Matriz Calificación'!$D$54,"")))</f>
        <v/>
      </c>
      <c r="M6" s="158" t="str">
        <f>IF('Matriz de Riesgos'!$U$92="","",IF('Matriz de Riesgos'!$U$92='Matriz Calificación'!$D$54,'Matriz de Riesgos'!$E$92,IF('Matriz de Riesgos'!$U$92&lt;&gt;'Matriz Calificación'!$D$54,"")))</f>
        <v/>
      </c>
      <c r="N6" s="157" t="str">
        <f>IF('Matriz de Riesgos'!$U$11="","",IF('Matriz de Riesgos'!$U$11='Matriz Calificación'!$D$55,'Matriz de Riesgos'!$E$11,IF('Matriz de Riesgos'!$U$11&lt;&gt;'Matriz Calificación'!$D$55,"")))</f>
        <v/>
      </c>
      <c r="O6" s="158" t="str">
        <f>IF('Matriz de Riesgos'!$U$20="","",IF('Matriz de Riesgos'!$U$20='Matriz Calificación'!$D$55,'Matriz de Riesgos'!$E$20,IF('Matriz de Riesgos'!$U$20&lt;&gt;'Matriz Calificación'!$D$55,"")))</f>
        <v/>
      </c>
      <c r="P6" s="158" t="str">
        <f>IF('Matriz de Riesgos'!$U$29="","",IF('Matriz de Riesgos'!$U$29='Matriz Calificación'!$D$55,'Matriz de Riesgos'!$E$29,IF('Matriz de Riesgos'!$U$29&lt;&gt;'Matriz Calificación'!$D$55,"")))</f>
        <v/>
      </c>
      <c r="Q6" s="158" t="str">
        <f>IF('Matriz de Riesgos'!$U$38="","",IF('Matriz de Riesgos'!$U$38='Matriz Calificación'!$D$55,'Matriz de Riesgos'!$E$38,IF('Matriz de Riesgos'!$U$38&lt;&gt;'Matriz Calificación'!$D$55,"")))</f>
        <v/>
      </c>
      <c r="R6" s="158" t="str">
        <f>IF('Matriz de Riesgos'!$U$47="","",IF('Matriz de Riesgos'!$U$47='Matriz Calificación'!$D$55,'Matriz de Riesgos'!$E$47,IF('Matriz de Riesgos'!$U$47&lt;&gt;'Matriz Calificación'!$D$55,"")))</f>
        <v/>
      </c>
      <c r="S6" s="158" t="str">
        <f>IF('Matriz de Riesgos'!$U$56="","",IF('Matriz de Riesgos'!$U$56='Matriz Calificación'!$D$55,'Matriz de Riesgos'!$E$56,IF('Matriz de Riesgos'!$U$56&lt;&gt;'Matriz Calificación'!$D$55,"")))</f>
        <v/>
      </c>
      <c r="T6" s="158" t="str">
        <f>IF('Matriz de Riesgos'!$U$65="","",IF('Matriz de Riesgos'!$U$65='Matriz Calificación'!$D$55,'Matriz de Riesgos'!$E$65,IF('Matriz de Riesgos'!$U$65&lt;&gt;'Matriz Calificación'!$D$55,"")))</f>
        <v/>
      </c>
      <c r="U6" s="158" t="str">
        <f>IF('Matriz de Riesgos'!$U$74="","",IF('Matriz de Riesgos'!$U$74='Matriz Calificación'!$D$55,'Matriz de Riesgos'!$E$74,IF('Matriz de Riesgos'!$U$74&lt;&gt;'Matriz Calificación'!$D$55,"")))</f>
        <v/>
      </c>
      <c r="V6" s="158" t="str">
        <f>IF('Matriz de Riesgos'!$U$83="","",IF('Matriz de Riesgos'!$U$83='Matriz Calificación'!$D$55,'Matriz de Riesgos'!$E$83,IF('Matriz de Riesgos'!$U$83&lt;&gt;'Matriz Calificación'!$D$55,"")))</f>
        <v/>
      </c>
      <c r="W6" s="158" t="str">
        <f>IF('Matriz de Riesgos'!$U$92="","",IF('Matriz de Riesgos'!$U$92='Matriz Calificación'!$D$55,'Matriz de Riesgos'!$E$92,IF('Matriz de Riesgos'!$U$92&lt;&gt;'Matriz Calificación'!$D$55,"")))</f>
        <v/>
      </c>
      <c r="X6" s="159" t="str">
        <f>IF('Matriz de Riesgos'!$U$11="","",IF('Matriz de Riesgos'!$U$11='Matriz Calificación'!$D$57,'Matriz de Riesgos'!$E$11,IF('Matriz de Riesgos'!$U$11&lt;&gt;'Matriz Calificación'!$D$57,"")))</f>
        <v/>
      </c>
      <c r="Y6" s="118" t="str">
        <f>IF('Matriz de Riesgos'!$U$20="","",IF('Matriz de Riesgos'!$U$20='Matriz Calificación'!$D$57,'Matriz de Riesgos'!$E$20,IF('Matriz de Riesgos'!$U$20&lt;&gt;'Matriz Calificación'!$D$57,"")))</f>
        <v/>
      </c>
      <c r="Z6" s="118" t="str">
        <f>IF('Matriz de Riesgos'!$U$29="","",IF('Matriz de Riesgos'!$U$29='Matriz Calificación'!$D$57,'Matriz de Riesgos'!$E$29,IF('Matriz de Riesgos'!$U$29&lt;&gt;'Matriz Calificación'!$D$57,"")))</f>
        <v/>
      </c>
      <c r="AA6" s="118" t="str">
        <f>IF('Matriz de Riesgos'!$U$38="","",IF('Matriz de Riesgos'!$U$38='Matriz Calificación'!$D$57,'Matriz de Riesgos'!$E$38,IF('Matriz de Riesgos'!$U$38&lt;&gt;'Matriz Calificación'!$D$57,"")))</f>
        <v/>
      </c>
      <c r="AB6" s="118" t="str">
        <f>IF('Matriz de Riesgos'!$U$47="","",IF('Matriz de Riesgos'!$U$47='Matriz Calificación'!$D$57,'Matriz de Riesgos'!$E$47,IF('Matriz de Riesgos'!$U$47&lt;&gt;'Matriz Calificación'!$D$57,"")))</f>
        <v/>
      </c>
      <c r="AC6" s="118" t="str">
        <f>IF('Matriz de Riesgos'!$U$56="","",IF('Matriz de Riesgos'!$U$56='Matriz Calificación'!$D$57,'Matriz de Riesgos'!$E$56,IF('Matriz de Riesgos'!$U$56&lt;&gt;'Matriz Calificación'!$D$57,"")))</f>
        <v/>
      </c>
      <c r="AD6" s="118" t="str">
        <f>IF('Matriz de Riesgos'!$U$65="","",IF('Matriz de Riesgos'!$U$65='Matriz Calificación'!$D$57,'Matriz de Riesgos'!$E$65,IF('Matriz de Riesgos'!$U$65&lt;&gt;'Matriz Calificación'!$D$57,"")))</f>
        <v/>
      </c>
      <c r="AE6" s="118" t="str">
        <f>IF('Matriz de Riesgos'!$U$74="","",IF('Matriz de Riesgos'!$U$74='Matriz Calificación'!$D$57,'Matriz de Riesgos'!$E$74,IF('Matriz de Riesgos'!$U$74&lt;&gt;'Matriz Calificación'!$D$57,"")))</f>
        <v/>
      </c>
      <c r="AF6" s="118" t="str">
        <f>IF('Matriz de Riesgos'!$U$83="","",IF('Matriz de Riesgos'!$U$83='Matriz Calificación'!$D$57,'Matriz de Riesgos'!$E$83,IF('Matriz de Riesgos'!$U$83&lt;&gt;'Matriz Calificación'!$D$57,"")))</f>
        <v/>
      </c>
      <c r="AG6" s="119" t="str">
        <f>IF('Matriz de Riesgos'!$U$92="","",IF('Matriz de Riesgos'!$U$92='Matriz Calificación'!$D$57,'Matriz de Riesgos'!$E$92,IF('Matriz de Riesgos'!$U$92&lt;&gt;'Matriz Calificación'!$D$57,"")))</f>
        <v/>
      </c>
      <c r="AH6" s="120" t="str">
        <f>IF('Matriz de Riesgos'!$U$11="","",IF('Matriz de Riesgos'!$U$11='Matriz Calificación'!$D$65,'Matriz de Riesgos'!$E$11,IF('Matriz de Riesgos'!$U$11&lt;&gt;'Matriz Calificación'!$D$65,"")))</f>
        <v/>
      </c>
      <c r="AI6" s="121" t="str">
        <f>IF('Matriz de Riesgos'!$U$20="","",IF('Matriz de Riesgos'!$U$20='Matriz Calificación'!$D$65,'Matriz de Riesgos'!$E$20,IF('Matriz de Riesgos'!$U$20&lt;&gt;'Matriz Calificación'!$D$65,"")))</f>
        <v/>
      </c>
      <c r="AJ6" s="121" t="str">
        <f>IF('Matriz de Riesgos'!$U$29="","",IF('Matriz de Riesgos'!$U$29='Matriz Calificación'!$D$65,'Matriz de Riesgos'!$E$29,IF('Matriz de Riesgos'!$U$29&lt;&gt;'Matriz Calificación'!$D$65,"")))</f>
        <v/>
      </c>
      <c r="AK6" s="121" t="str">
        <f>IF('Matriz de Riesgos'!$U$38="","",IF('Matriz de Riesgos'!$U$38='Matriz Calificación'!$D$65,'Matriz de Riesgos'!$E$38,IF('Matriz de Riesgos'!$U$38&lt;&gt;'Matriz Calificación'!$D$65,"")))</f>
        <v/>
      </c>
      <c r="AL6" s="121" t="str">
        <f>IF('Matriz de Riesgos'!$U$47="","",IF('Matriz de Riesgos'!$U$47='Matriz Calificación'!$D$65,'Matriz de Riesgos'!$E$47,IF('Matriz de Riesgos'!$U$47&lt;&gt;'Matriz Calificación'!$D$65,"")))</f>
        <v/>
      </c>
      <c r="AM6" s="121" t="str">
        <f>IF('Matriz de Riesgos'!$U$56="","",IF('Matriz de Riesgos'!$U$56='Matriz Calificación'!$D$65,'Matriz de Riesgos'!$E$56,IF('Matriz de Riesgos'!$U$56&lt;&gt;'Matriz Calificación'!$D$65,"")))</f>
        <v/>
      </c>
      <c r="AN6" s="121" t="str">
        <f>IF('Matriz de Riesgos'!$U$65="","",IF('Matriz de Riesgos'!$U$65='Matriz Calificación'!$D$65,'Matriz de Riesgos'!$E$65,IF('Matriz de Riesgos'!$U$65&lt;&gt;'Matriz Calificación'!$D$65,"")))</f>
        <v/>
      </c>
      <c r="AO6" s="121" t="str">
        <f>IF('Matriz de Riesgos'!$U$74="","",IF('Matriz de Riesgos'!$U$74='Matriz Calificación'!$D$65,'Matriz de Riesgos'!$E$74,IF('Matriz de Riesgos'!$U$74&lt;&gt;'Matriz Calificación'!$D$65,"")))</f>
        <v/>
      </c>
      <c r="AP6" s="121" t="str">
        <f>IF('Matriz de Riesgos'!$U$83="","",IF('Matriz de Riesgos'!$U$83='Matriz Calificación'!$D$65,'Matriz de Riesgos'!$E$83,IF('Matriz de Riesgos'!$U$83&lt;&gt;'Matriz Calificación'!$D$65,"")))</f>
        <v/>
      </c>
      <c r="AQ6" s="122" t="str">
        <f>IF('Matriz de Riesgos'!$U$92="","",IF('Matriz de Riesgos'!$U$92='Matriz Calificación'!$D$65,'Matriz de Riesgos'!$E$92,IF('Matriz de Riesgos'!$U$92&lt;&gt;'Matriz Calificación'!$D$65,"")))</f>
        <v/>
      </c>
      <c r="AR6" s="123" t="str">
        <f>IF('Matriz de Riesgos'!$U$11="","",IF('Matriz de Riesgos'!$U$11='Matriz Calificación'!$D$74,'Matriz de Riesgos'!$E$11,IF('Matriz de Riesgos'!$U$11&lt;&gt;'Matriz Calificación'!$D$74,"")))</f>
        <v/>
      </c>
      <c r="AS6" s="124" t="str">
        <f>IF('Matriz de Riesgos'!$U$20="","",IF('Matriz de Riesgos'!$U$20='Matriz Calificación'!$D$74,'Matriz de Riesgos'!$E$20,IF('Matriz de Riesgos'!$U$20&lt;&gt;'Matriz Calificación'!$D$74,"")))</f>
        <v/>
      </c>
      <c r="AT6" s="124" t="str">
        <f>IF('Matriz de Riesgos'!$U$29="","",IF('Matriz de Riesgos'!$U$29='Matriz Calificación'!$D$74,'Matriz de Riesgos'!$E$29,IF('Matriz de Riesgos'!$U$29&lt;&gt;'Matriz Calificación'!$D$74,"")))</f>
        <v/>
      </c>
      <c r="AU6" s="124" t="str">
        <f>IF('Matriz de Riesgos'!$U$38="","",IF('Matriz de Riesgos'!$U$38='Matriz Calificación'!$D$74,'Matriz de Riesgos'!$E$38,IF('Matriz de Riesgos'!$U$38&lt;&gt;'Matriz Calificación'!$D$74,"")))</f>
        <v/>
      </c>
      <c r="AV6" s="150" t="str">
        <f>IF('Matriz de Riesgos'!$U$47="","",IF('Matriz de Riesgos'!$U$47='Matriz Calificación'!$D$74,'Matriz de Riesgos'!$E$47,IF('Matriz de Riesgos'!$U$47&lt;&gt;'Matriz Calificación'!$D$74,"")))</f>
        <v/>
      </c>
      <c r="AW6" s="150" t="str">
        <f>IF('Matriz de Riesgos'!$U$56="","",IF('Matriz de Riesgos'!$U$56='Matriz Calificación'!$D$74,'Matriz de Riesgos'!$E$56,IF('Matriz de Riesgos'!$U$56&lt;&gt;'Matriz Calificación'!$D$74,"")))</f>
        <v/>
      </c>
      <c r="AX6" s="150" t="str">
        <f>IF('Matriz de Riesgos'!$U$65="","",IF('Matriz de Riesgos'!$U$65='Matriz Calificación'!$D$74,'Matriz de Riesgos'!$E$65,IF('Matriz de Riesgos'!$U$65&lt;&gt;'Matriz Calificación'!$D$74,"")))</f>
        <v/>
      </c>
      <c r="AY6" s="150" t="str">
        <f>IF('Matriz de Riesgos'!$U$74="","",IF('Matriz de Riesgos'!$U$74='Matriz Calificación'!$D$74,'Matriz de Riesgos'!$E$74,IF('Matriz de Riesgos'!$U$74&lt;&gt;'Matriz Calificación'!$D$74,"")))</f>
        <v/>
      </c>
      <c r="AZ6" s="150" t="str">
        <f>IF('Matriz de Riesgos'!$U$83="","",IF('Matriz de Riesgos'!$U$83='Matriz Calificación'!$D$74,'Matriz de Riesgos'!$E$83,IF('Matriz de Riesgos'!$U$83&lt;&gt;'Matriz Calificación'!$D$74,"")))</f>
        <v/>
      </c>
      <c r="BA6" s="125" t="str">
        <f>IF('Matriz de Riesgos'!$U$92="","",IF('Matriz de Riesgos'!$U$92='Matriz Calificación'!$D$74,'Matriz de Riesgos'!$E$92,IF('Matriz de Riesgos'!$U$92&lt;&gt;'Matriz Calificación'!$D$74,"")))</f>
        <v/>
      </c>
      <c r="BC6" s="362" t="s">
        <v>98</v>
      </c>
      <c r="BD6" s="362"/>
      <c r="BE6" s="363" t="s">
        <v>99</v>
      </c>
    </row>
    <row r="7" spans="2:57" ht="12" customHeight="1" x14ac:dyDescent="0.25">
      <c r="B7" s="355"/>
      <c r="C7" s="355"/>
      <c r="D7" s="126" t="str">
        <f>IF('Matriz de Riesgos'!$U$101="","",IF('Matriz de Riesgos'!$U$101='Matriz Calificación'!$D$54,'Matriz de Riesgos'!$E$101,IF('Matriz de Riesgos'!$U$101&lt;&gt;'Matriz Calificación'!$D$54,"")))</f>
        <v/>
      </c>
      <c r="E7" s="127" t="str">
        <f>IF('Matriz de Riesgos'!$U$110="","",IF('Matriz de Riesgos'!$U$110='Matriz Calificación'!$D$54,'Matriz de Riesgos'!$E$110,IF('Matriz de Riesgos'!$U$110&lt;&gt;'Matriz Calificación'!$D$54,"")))</f>
        <v/>
      </c>
      <c r="F7" s="127" t="str">
        <f>IF('Matriz de Riesgos'!$U$119="","",IF('Matriz de Riesgos'!$U$119='Matriz Calificación'!$D$54,'Matriz de Riesgos'!$E$119,IF('Matriz de Riesgos'!$U$119&lt;&gt;'Matriz Calificación'!$D$54,"")))</f>
        <v/>
      </c>
      <c r="G7" s="127" t="str">
        <f>IF('Matriz de Riesgos'!$U$128="","",IF('Matriz de Riesgos'!$U$128='Matriz Calificación'!$D$54,'Matriz de Riesgos'!$E$128,IF('Matriz de Riesgos'!$U$128&lt;&gt;'Matriz Calificación'!$D$54,"")))</f>
        <v/>
      </c>
      <c r="H7" s="127" t="str">
        <f>IF('Matriz de Riesgos'!$U$137="","",IF('Matriz de Riesgos'!$U$137='Matriz Calificación'!$D$54,'Matriz de Riesgos'!$E$137,IF('Matriz de Riesgos'!$U$137&lt;&gt;'Matriz Calificación'!$D$54,"")))</f>
        <v/>
      </c>
      <c r="I7" s="127" t="str">
        <f>IF('Matriz de Riesgos'!$U$146="","",IF('Matriz de Riesgos'!$U$146='Matriz Calificación'!$D$54,'Matriz de Riesgos'!$E$146,IF('Matriz de Riesgos'!$U$146&lt;&gt;'Matriz Calificación'!$D$54,"")))</f>
        <v/>
      </c>
      <c r="J7" s="127" t="str">
        <f>IF('Matriz de Riesgos'!$U$155="","",IF('Matriz de Riesgos'!$U$155='Matriz Calificación'!$D$54,'Matriz de Riesgos'!$E$155,IF('Matriz de Riesgos'!$U$155&lt;&gt;'Matriz Calificación'!$D$54,"")))</f>
        <v/>
      </c>
      <c r="K7" s="127" t="str">
        <f>IF('Matriz de Riesgos'!$U$164="","",IF('Matriz de Riesgos'!$U$164='Matriz Calificación'!$D$54,'Matriz de Riesgos'!$E$164,IF('Matriz de Riesgos'!$U$164&lt;&gt;'Matriz Calificación'!$D$54,"")))</f>
        <v/>
      </c>
      <c r="L7" s="127" t="str">
        <f>IF('Matriz de Riesgos'!$U$173="","",IF('Matriz de Riesgos'!$U$173='Matriz Calificación'!$D$54,'Matriz de Riesgos'!$E$173,IF('Matriz de Riesgos'!$U$173&lt;&gt;'Matriz Calificación'!$D$54,"")))</f>
        <v/>
      </c>
      <c r="M7" s="127" t="str">
        <f>IF('Matriz de Riesgos'!$U$182="","",IF('Matriz de Riesgos'!$U$182='Matriz Calificación'!$D$54,'Matriz de Riesgos'!$E$182,IF('Matriz de Riesgos'!$U$182&lt;&gt;'Matriz Calificación'!$D$54,"")))</f>
        <v/>
      </c>
      <c r="N7" s="126" t="str">
        <f>IF('Matriz de Riesgos'!$U$101="","",IF('Matriz de Riesgos'!$U$101='Matriz Calificación'!$D$55,'Matriz de Riesgos'!$E$101,IF('Matriz de Riesgos'!$U$101&lt;&gt;'Matriz Calificación'!$D$55,"")))</f>
        <v/>
      </c>
      <c r="O7" s="127" t="str">
        <f>IF('Matriz de Riesgos'!$U$110="","",IF('Matriz de Riesgos'!$U$110='Matriz Calificación'!$D$55,'Matriz de Riesgos'!$E$110,IF('Matriz de Riesgos'!$U$110&lt;&gt;'Matriz Calificación'!$D$55,"")))</f>
        <v/>
      </c>
      <c r="P7" s="127" t="str">
        <f>IF('Matriz de Riesgos'!$U$119="","",IF('Matriz de Riesgos'!$U$119='Matriz Calificación'!$D$55,'Matriz de Riesgos'!$E$119,IF('Matriz de Riesgos'!$U$119&lt;&gt;'Matriz Calificación'!$D$55,"")))</f>
        <v/>
      </c>
      <c r="Q7" s="127" t="str">
        <f>IF('Matriz de Riesgos'!$U$128="","",IF('Matriz de Riesgos'!$U$128='Matriz Calificación'!$D$55,'Matriz de Riesgos'!$E$128,IF('Matriz de Riesgos'!$U$128&lt;&gt;'Matriz Calificación'!$D$55,"")))</f>
        <v/>
      </c>
      <c r="R7" s="127" t="str">
        <f>IF('Matriz de Riesgos'!$U$137="","",IF('Matriz de Riesgos'!$U$137='Matriz Calificación'!$D$55,'Matriz de Riesgos'!$E$137,IF('Matriz de Riesgos'!$U$137&lt;&gt;'Matriz Calificación'!$D$55,"")))</f>
        <v/>
      </c>
      <c r="S7" s="127" t="str">
        <f>IF('Matriz de Riesgos'!$U$146="","",IF('Matriz de Riesgos'!$U$146='Matriz Calificación'!$D$55,'Matriz de Riesgos'!$E$146,IF('Matriz de Riesgos'!$U$146&lt;&gt;'Matriz Calificación'!$D$55,"")))</f>
        <v/>
      </c>
      <c r="T7" s="127" t="str">
        <f>IF('Matriz de Riesgos'!$U$155="","",IF('Matriz de Riesgos'!$U$155='Matriz Calificación'!$D$55,'Matriz de Riesgos'!$E$155,IF('Matriz de Riesgos'!$U$155&lt;&gt;'Matriz Calificación'!$D$55,"")))</f>
        <v/>
      </c>
      <c r="U7" s="127" t="str">
        <f>IF('Matriz de Riesgos'!$U$164="","",IF('Matriz de Riesgos'!$U$164='Matriz Calificación'!$D$55,'Matriz de Riesgos'!$E$164,IF('Matriz de Riesgos'!$U$164&lt;&gt;'Matriz Calificación'!$D$55,"")))</f>
        <v/>
      </c>
      <c r="V7" s="127" t="str">
        <f>IF('Matriz de Riesgos'!$U$173="","",IF('Matriz de Riesgos'!$U$173='Matriz Calificación'!$D$55,'Matriz de Riesgos'!$E$173,IF('Matriz de Riesgos'!$U$173&lt;&gt;'Matriz Calificación'!$D$55,"")))</f>
        <v/>
      </c>
      <c r="W7" s="127" t="str">
        <f>IF('Matriz de Riesgos'!$U$182="","",IF('Matriz de Riesgos'!$U$182='Matriz Calificación'!$D$55,'Matriz de Riesgos'!$E$182,IF('Matriz de Riesgos'!$U$182&lt;&gt;'Matriz Calificación'!$D$55,"")))</f>
        <v/>
      </c>
      <c r="X7" s="130" t="str">
        <f>IF('Matriz de Riesgos'!$U$101="","",IF('Matriz de Riesgos'!$U$101='Matriz Calificación'!$D$57,'Matriz de Riesgos'!$E$101,IF('Matriz de Riesgos'!$U$101&lt;&gt;'Matriz Calificación'!$D$57,"")))</f>
        <v/>
      </c>
      <c r="Y7" s="131" t="str">
        <f>IF('Matriz de Riesgos'!$U$110="","",IF('Matriz de Riesgos'!$U$110='Matriz Calificación'!$D$57,'Matriz de Riesgos'!$E$110,IF('Matriz de Riesgos'!$U$110&lt;&gt;'Matriz Calificación'!$D$57,"")))</f>
        <v/>
      </c>
      <c r="Z7" s="131" t="str">
        <f>IF('Matriz de Riesgos'!$U$119="","",IF('Matriz de Riesgos'!$U$119='Matriz Calificación'!$D$57,'Matriz de Riesgos'!$E$119,IF('Matriz de Riesgos'!$U$119&lt;&gt;'Matriz Calificación'!$D$57,"")))</f>
        <v/>
      </c>
      <c r="AA7" s="131" t="str">
        <f>IF('Matriz de Riesgos'!$U$128="","",IF('Matriz de Riesgos'!$U$128='Matriz Calificación'!$D$57,'Matriz de Riesgos'!$E$128,IF('Matriz de Riesgos'!$U$128&lt;&gt;'Matriz Calificación'!$D$57,"")))</f>
        <v/>
      </c>
      <c r="AB7" s="131" t="str">
        <f>IF('Matriz de Riesgos'!$U$137="","",IF('Matriz de Riesgos'!$U$137='Matriz Calificación'!$D$57,'Matriz de Riesgos'!$E$137,IF('Matriz de Riesgos'!$U$137&lt;&gt;'Matriz Calificación'!$D$57,"")))</f>
        <v/>
      </c>
      <c r="AC7" s="131" t="str">
        <f>IF('Matriz de Riesgos'!$U$146="","",IF('Matriz de Riesgos'!$U$146='Matriz Calificación'!$D$57,'Matriz de Riesgos'!$E$146,IF('Matriz de Riesgos'!$U$146&lt;&gt;'Matriz Calificación'!$D$57,"")))</f>
        <v/>
      </c>
      <c r="AD7" s="131" t="str">
        <f>IF('Matriz de Riesgos'!$U$155="","",IF('Matriz de Riesgos'!$U$155='Matriz Calificación'!$D$57,'Matriz de Riesgos'!$E$155,IF('Matriz de Riesgos'!$U$155&lt;&gt;'Matriz Calificación'!$D$57,"")))</f>
        <v/>
      </c>
      <c r="AE7" s="131" t="str">
        <f>IF('Matriz de Riesgos'!$U$164="","",IF('Matriz de Riesgos'!$U$164='Matriz Calificación'!$D$57,'Matriz de Riesgos'!$E$164,IF('Matriz de Riesgos'!$U$164&lt;&gt;'Matriz Calificación'!$D$57,"")))</f>
        <v/>
      </c>
      <c r="AF7" s="131" t="str">
        <f>IF('Matriz de Riesgos'!$U$173="","",IF('Matriz de Riesgos'!$U$173='Matriz Calificación'!$D$57,'Matriz de Riesgos'!$E$173,IF('Matriz de Riesgos'!$U$173&lt;&gt;'Matriz Calificación'!$D$57,"")))</f>
        <v/>
      </c>
      <c r="AG7" s="132" t="str">
        <f>IF('Matriz de Riesgos'!$U$182="","",IF('Matriz de Riesgos'!$U$182='Matriz Calificación'!$D$57,'Matriz de Riesgos'!$E$182,IF('Matriz de Riesgos'!$U$182&lt;&gt;'Matriz Calificación'!$D$57,"")))</f>
        <v/>
      </c>
      <c r="AH7" s="128" t="str">
        <f>IF('Matriz de Riesgos'!$U$101="","",IF('Matriz de Riesgos'!$U$101='Matriz Calificación'!$D$65,'Matriz de Riesgos'!$E$101,IF('Matriz de Riesgos'!$U$101&lt;&gt;'Matriz Calificación'!$D$65,"")))</f>
        <v/>
      </c>
      <c r="AI7" s="129" t="str">
        <f>IF('Matriz de Riesgos'!$U$110="","",IF('Matriz de Riesgos'!$U$110='Matriz Calificación'!$D$65,'Matriz de Riesgos'!$E$110,IF('Matriz de Riesgos'!$U$110&lt;&gt;'Matriz Calificación'!$D$65,"")))</f>
        <v/>
      </c>
      <c r="AJ7" s="129" t="str">
        <f>IF('Matriz de Riesgos'!$U$119="","",IF('Matriz de Riesgos'!$U$119='Matriz Calificación'!$D$65,'Matriz de Riesgos'!$E$119,IF('Matriz de Riesgos'!$U$119&lt;&gt;'Matriz Calificación'!$D$65,"")))</f>
        <v/>
      </c>
      <c r="AK7" s="129" t="str">
        <f>IF('Matriz de Riesgos'!$U$128="","",IF('Matriz de Riesgos'!$U$128='Matriz Calificación'!$D$65,'Matriz de Riesgos'!$E$128,IF('Matriz de Riesgos'!$U$128&lt;&gt;'Matriz Calificación'!$D$65,"")))</f>
        <v/>
      </c>
      <c r="AL7" s="129" t="str">
        <f>IF('Matriz de Riesgos'!$U$137="","",IF('Matriz de Riesgos'!$U$137='Matriz Calificación'!$D$65,'Matriz de Riesgos'!$E$137,IF('Matriz de Riesgos'!$U$137&lt;&gt;'Matriz Calificación'!$D$65,"")))</f>
        <v/>
      </c>
      <c r="AM7" s="129" t="str">
        <f>IF('Matriz de Riesgos'!$U$146="","",IF('Matriz de Riesgos'!$U$146='Matriz Calificación'!$D$65,'Matriz de Riesgos'!$E$146,IF('Matriz de Riesgos'!$U$146&lt;&gt;'Matriz Calificación'!$D$65,"")))</f>
        <v/>
      </c>
      <c r="AN7" s="129" t="str">
        <f>IF('Matriz de Riesgos'!$U$155="","",IF('Matriz de Riesgos'!$U$155='Matriz Calificación'!$D$65,'Matriz de Riesgos'!$E$155,IF('Matriz de Riesgos'!$U$155&lt;&gt;'Matriz Calificación'!$D$65,"")))</f>
        <v/>
      </c>
      <c r="AO7" s="129" t="str">
        <f>IF('Matriz de Riesgos'!$U$164="","",IF('Matriz de Riesgos'!$U$164='Matriz Calificación'!$D$65,'Matriz de Riesgos'!$E$164,IF('Matriz de Riesgos'!$U$164&lt;&gt;'Matriz Calificación'!$D$65,"")))</f>
        <v/>
      </c>
      <c r="AP7" s="129" t="str">
        <f>IF('Matriz de Riesgos'!$U$173="","",IF('Matriz de Riesgos'!$U$173='Matriz Calificación'!$D$65,'Matriz de Riesgos'!$E$173,IF('Matriz de Riesgos'!$U$173&lt;&gt;'Matriz Calificación'!$D$65,"")))</f>
        <v/>
      </c>
      <c r="AQ7" s="133" t="str">
        <f>IF('Matriz de Riesgos'!$U$182="","",IF('Matriz de Riesgos'!$U$182='Matriz Calificación'!$D$65,'Matriz de Riesgos'!$E$182,IF('Matriz de Riesgos'!$U$182&lt;&gt;'Matriz Calificación'!$D$65,"")))</f>
        <v/>
      </c>
      <c r="AR7" s="134" t="str">
        <f>IF('Matriz de Riesgos'!$U$101="","",IF('Matriz de Riesgos'!$U$101='Matriz Calificación'!$D$74,'Matriz de Riesgos'!$E$101,IF('Matriz de Riesgos'!$U$101&lt;&gt;'Matriz Calificación'!$D$74,"")))</f>
        <v/>
      </c>
      <c r="AS7" s="135" t="str">
        <f>IF('Matriz de Riesgos'!$U$110="","",IF('Matriz de Riesgos'!$U$110='Matriz Calificación'!$D$74,'Matriz de Riesgos'!$E$110,IF('Matriz de Riesgos'!$U$110&lt;&gt;'Matriz Calificación'!$D$74,"")))</f>
        <v/>
      </c>
      <c r="AT7" s="135" t="str">
        <f>IF('Matriz de Riesgos'!$U$119="","",IF('Matriz de Riesgos'!$U$119='Matriz Calificación'!$D$74,'Matriz de Riesgos'!$E$119,IF('Matriz de Riesgos'!$U$119&lt;&gt;'Matriz Calificación'!$D$74,"")))</f>
        <v/>
      </c>
      <c r="AU7" s="135" t="str">
        <f>IF('Matriz de Riesgos'!$U$128="","",IF('Matriz de Riesgos'!$U$128='Matriz Calificación'!$D$74,'Matriz de Riesgos'!$E$128,IF('Matriz de Riesgos'!$U$128&lt;&gt;'Matriz Calificación'!$D$74,"")))</f>
        <v/>
      </c>
      <c r="AV7" s="151" t="str">
        <f>IF('Matriz de Riesgos'!$U$137="","",IF('Matriz de Riesgos'!$U$137='Matriz Calificación'!$D$74,'Matriz de Riesgos'!$E$137,IF('Matriz de Riesgos'!$U$137&lt;&gt;'Matriz Calificación'!$D$74,"")))</f>
        <v/>
      </c>
      <c r="AW7" s="151" t="str">
        <f>IF('Matriz de Riesgos'!$U$146="","",IF('Matriz de Riesgos'!$U$146='Matriz Calificación'!$D$74,'Matriz de Riesgos'!$E$146,IF('Matriz de Riesgos'!$U$146&lt;&gt;'Matriz Calificación'!$D$74,"")))</f>
        <v/>
      </c>
      <c r="AX7" s="151" t="str">
        <f>IF('Matriz de Riesgos'!$U$155="","",IF('Matriz de Riesgos'!$U$155='Matriz Calificación'!$D$74,'Matriz de Riesgos'!$E$155,IF('Matriz de Riesgos'!$U$155&lt;&gt;'Matriz Calificación'!$D$74,"")))</f>
        <v/>
      </c>
      <c r="AY7" s="151" t="str">
        <f>IF('Matriz de Riesgos'!$U$164="","",IF('Matriz de Riesgos'!$U$164='Matriz Calificación'!$D$74,'Matriz de Riesgos'!$E$164,IF('Matriz de Riesgos'!$U$164&lt;&gt;'Matriz Calificación'!$D$74,"")))</f>
        <v/>
      </c>
      <c r="AZ7" s="151" t="str">
        <f>IF('Matriz de Riesgos'!$U$173="","",IF('Matriz de Riesgos'!$U$173='Matriz Calificación'!$D$74,'Matriz de Riesgos'!$E$173,IF('Matriz de Riesgos'!$U$173&lt;&gt;'Matriz Calificación'!$D$74,"")))</f>
        <v/>
      </c>
      <c r="BA7" s="136" t="str">
        <f>IF('Matriz de Riesgos'!$U$182="","",IF('Matriz de Riesgos'!$U$182='Matriz Calificación'!$D$74,'Matriz de Riesgos'!$E$182,IF('Matriz de Riesgos'!$U$182&lt;&gt;'Matriz Calificación'!$D$74,"")))</f>
        <v/>
      </c>
      <c r="BC7" s="362"/>
      <c r="BD7" s="362"/>
      <c r="BE7" s="363"/>
    </row>
    <row r="8" spans="2:57" ht="12" customHeight="1" x14ac:dyDescent="0.25">
      <c r="B8" s="355"/>
      <c r="C8" s="355"/>
      <c r="D8" s="126" t="str">
        <f>IF('Matriz de Riesgos'!$U$191="","",IF('Matriz de Riesgos'!$U$191='Matriz Calificación'!$D$54,'Matriz de Riesgos'!$E$191,IF('Matriz de Riesgos'!$U$191&lt;&gt;'Matriz Calificación'!$D$54,"")))</f>
        <v/>
      </c>
      <c r="E8" s="127" t="str">
        <f>IF('Matriz de Riesgos'!$U$200="","",IF('Matriz de Riesgos'!$U$200='Matriz Calificación'!$D$54,'Matriz de Riesgos'!$E$200,IF('Matriz de Riesgos'!$U$200&lt;&gt;'Matriz Calificación'!$D$54,"")))</f>
        <v/>
      </c>
      <c r="F8" s="127" t="str">
        <f>IF('Matriz de Riesgos'!$U$209="","",IF('Matriz de Riesgos'!$U$209='Matriz Calificación'!$D$54,'Matriz de Riesgos'!$E$209,IF('Matriz de Riesgos'!$U$209&lt;&gt;'Matriz Calificación'!$D$54,"")))</f>
        <v/>
      </c>
      <c r="G8" s="127" t="str">
        <f>IF('Matriz de Riesgos'!$U$218="","",IF('Matriz de Riesgos'!$U$218='Matriz Calificación'!$D$54,'Matriz de Riesgos'!$E$218,IF('Matriz de Riesgos'!$U$218&lt;&gt;'Matriz Calificación'!$D$54,"")))</f>
        <v/>
      </c>
      <c r="H8" s="127" t="str">
        <f>IF('Matriz de Riesgos'!$U$227="","",IF('Matriz de Riesgos'!$U$227='Matriz Calificación'!$D$54,'Matriz de Riesgos'!$E$227,IF('Matriz de Riesgos'!$U$227&lt;&gt;'Matriz Calificación'!$D$54,"")))</f>
        <v/>
      </c>
      <c r="I8" s="127" t="str">
        <f>IF('Matriz de Riesgos'!$U$236="","",IF('Matriz de Riesgos'!$U$236='Matriz Calificación'!$D$54,'Matriz de Riesgos'!$E$236,IF('Matriz de Riesgos'!$U$236&lt;&gt;'Matriz Calificación'!$D$54,"")))</f>
        <v/>
      </c>
      <c r="J8" s="127" t="str">
        <f>IF('Matriz de Riesgos'!$U$245="","",IF('Matriz de Riesgos'!$U$245='Matriz Calificación'!$D$54,'Matriz de Riesgos'!$E$245,IF('Matriz de Riesgos'!$U$245&lt;&gt;'Matriz Calificación'!$D$54,"")))</f>
        <v/>
      </c>
      <c r="K8" s="127" t="str">
        <f>IF('Matriz de Riesgos'!$U$254="","",IF('Matriz de Riesgos'!$U$254='Matriz Calificación'!$D$54,'Matriz de Riesgos'!$E$254,IF('Matriz de Riesgos'!$U$254&lt;&gt;'Matriz Calificación'!$D$54,"")))</f>
        <v/>
      </c>
      <c r="L8" s="127" t="str">
        <f>IF('Matriz de Riesgos'!$U$263="","",IF('Matriz de Riesgos'!$U$263='Matriz Calificación'!$D$54,'Matriz de Riesgos'!$E$263,IF('Matriz de Riesgos'!$U$263&lt;&gt;'Matriz Calificación'!$D$54,"")))</f>
        <v/>
      </c>
      <c r="M8" s="127" t="str">
        <f>IF('Matriz de Riesgos'!$U$272="","",IF('Matriz de Riesgos'!$U$272='Matriz Calificación'!$D$54,'Matriz de Riesgos'!$E$272,IF('Matriz de Riesgos'!$U$272&lt;&gt;'Matriz Calificación'!$D$54,"")))</f>
        <v/>
      </c>
      <c r="N8" s="126" t="str">
        <f>IF('Matriz de Riesgos'!$U$191="","",IF('Matriz de Riesgos'!$U$191='Matriz Calificación'!$D$55,'Matriz de Riesgos'!$E$191,IF('Matriz de Riesgos'!$U$191&lt;&gt;'Matriz Calificación'!$D$55,"")))</f>
        <v/>
      </c>
      <c r="O8" s="127" t="str">
        <f>IF('Matriz de Riesgos'!$U$200="","",IF('Matriz de Riesgos'!$U$200='Matriz Calificación'!$D$55,'Matriz de Riesgos'!$E$200,IF('Matriz de Riesgos'!$U$200&lt;&gt;'Matriz Calificación'!$D$55,"")))</f>
        <v/>
      </c>
      <c r="P8" s="127" t="str">
        <f>IF('Matriz de Riesgos'!$U$209="","",IF('Matriz de Riesgos'!$U$209='Matriz Calificación'!$D$55,'Matriz de Riesgos'!$E$209,IF('Matriz de Riesgos'!$U$209&lt;&gt;'Matriz Calificación'!$D$55,"")))</f>
        <v/>
      </c>
      <c r="Q8" s="127" t="str">
        <f>IF('Matriz de Riesgos'!$U$218="","",IF('Matriz de Riesgos'!$U$218='Matriz Calificación'!$D$55,'Matriz de Riesgos'!$E$218,IF('Matriz de Riesgos'!$U$218&lt;&gt;'Matriz Calificación'!$D$55,"")))</f>
        <v/>
      </c>
      <c r="R8" s="127" t="str">
        <f>IF('Matriz de Riesgos'!$U$227="","",IF('Matriz de Riesgos'!$U$227='Matriz Calificación'!$D$55,'Matriz de Riesgos'!$E$227,IF('Matriz de Riesgos'!$U$227&lt;&gt;'Matriz Calificación'!$D$55,"")))</f>
        <v/>
      </c>
      <c r="S8" s="127" t="str">
        <f>IF('Matriz de Riesgos'!$U$236="","",IF('Matriz de Riesgos'!$U$236='Matriz Calificación'!$D$55,'Matriz de Riesgos'!$E$236,IF('Matriz de Riesgos'!$U$236&lt;&gt;'Matriz Calificación'!$D$55,"")))</f>
        <v/>
      </c>
      <c r="T8" s="127" t="str">
        <f>IF('Matriz de Riesgos'!$U$245="","",IF('Matriz de Riesgos'!$U$245='Matriz Calificación'!$D$55,'Matriz de Riesgos'!$E$245,IF('Matriz de Riesgos'!$U$245&lt;&gt;'Matriz Calificación'!$D$55,"")))</f>
        <v/>
      </c>
      <c r="U8" s="127" t="str">
        <f>IF('Matriz de Riesgos'!$U$254="","",IF('Matriz de Riesgos'!$U$254='Matriz Calificación'!$D$55,'Matriz de Riesgos'!$E$254,IF('Matriz de Riesgos'!$U$254&lt;&gt;'Matriz Calificación'!$D$55,"")))</f>
        <v/>
      </c>
      <c r="V8" s="127" t="str">
        <f>IF('Matriz de Riesgos'!$U$263="","",IF('Matriz de Riesgos'!$U$263='Matriz Calificación'!$D$55,'Matriz de Riesgos'!$E$263,IF('Matriz de Riesgos'!$U$263&lt;&gt;'Matriz Calificación'!$D$55,"")))</f>
        <v/>
      </c>
      <c r="W8" s="127" t="str">
        <f>IF('Matriz de Riesgos'!$U$272="","",IF('Matriz de Riesgos'!$U$272='Matriz Calificación'!$D$55,'Matriz de Riesgos'!$E$272,IF('Matriz de Riesgos'!$U$272&lt;&gt;'Matriz Calificación'!$D$55,"")))</f>
        <v/>
      </c>
      <c r="X8" s="130" t="str">
        <f>IF('Matriz de Riesgos'!$U$191="","",IF('Matriz de Riesgos'!$U$191='Matriz Calificación'!$D$57,'Matriz de Riesgos'!$E$191,IF('Matriz de Riesgos'!$U$191&lt;&gt;'Matriz Calificación'!$D$57,"")))</f>
        <v/>
      </c>
      <c r="Y8" s="131" t="str">
        <f>IF('Matriz de Riesgos'!$U$200="","",IF('Matriz de Riesgos'!$U$200='Matriz Calificación'!$D$57,'Matriz de Riesgos'!$E$200,IF('Matriz de Riesgos'!$U$200&lt;&gt;'Matriz Calificación'!$D$57,"")))</f>
        <v/>
      </c>
      <c r="Z8" s="131" t="str">
        <f>IF('Matriz de Riesgos'!$U$209="","",IF('Matriz de Riesgos'!$U$209='Matriz Calificación'!$D$57,'Matriz de Riesgos'!$E$209,IF('Matriz de Riesgos'!$U$209&lt;&gt;'Matriz Calificación'!$D$57,"")))</f>
        <v/>
      </c>
      <c r="AA8" s="131" t="str">
        <f>IF('Matriz de Riesgos'!$U$218="","",IF('Matriz de Riesgos'!$U$218='Matriz Calificación'!$D$57,'Matriz de Riesgos'!$E$218,IF('Matriz de Riesgos'!$U$218&lt;&gt;'Matriz Calificación'!$D$57,"")))</f>
        <v/>
      </c>
      <c r="AB8" s="131" t="str">
        <f>IF('Matriz de Riesgos'!$U$227="","",IF('Matriz de Riesgos'!$U$227='Matriz Calificación'!$D$57,'Matriz de Riesgos'!$E$227,IF('Matriz de Riesgos'!$U$227&lt;&gt;'Matriz Calificación'!$D$57,"")))</f>
        <v/>
      </c>
      <c r="AC8" s="131" t="str">
        <f>IF('Matriz de Riesgos'!$U$236="","",IF('Matriz de Riesgos'!$U$236='Matriz Calificación'!$D$57,'Matriz de Riesgos'!$E$236,IF('Matriz de Riesgos'!$U$236&lt;&gt;'Matriz Calificación'!$D$57,"")))</f>
        <v/>
      </c>
      <c r="AD8" s="131" t="str">
        <f>IF('Matriz de Riesgos'!$U$245="","",IF('Matriz de Riesgos'!$U$245='Matriz Calificación'!$D$57,'Matriz de Riesgos'!$E$245,IF('Matriz de Riesgos'!$U$245&lt;&gt;'Matriz Calificación'!$D$57,"")))</f>
        <v/>
      </c>
      <c r="AE8" s="131" t="str">
        <f>IF('Matriz de Riesgos'!$U$254="","",IF('Matriz de Riesgos'!$U$254='Matriz Calificación'!$D$57,'Matriz de Riesgos'!$E$254,IF('Matriz de Riesgos'!$U$254&lt;&gt;'Matriz Calificación'!$D$57,"")))</f>
        <v/>
      </c>
      <c r="AF8" s="131" t="str">
        <f>IF('Matriz de Riesgos'!$U$263="","",IF('Matriz de Riesgos'!$U$263='Matriz Calificación'!$D$57,'Matriz de Riesgos'!$E$263,IF('Matriz de Riesgos'!$U$263&lt;&gt;'Matriz Calificación'!$D$57,"")))</f>
        <v/>
      </c>
      <c r="AG8" s="132" t="str">
        <f>IF('Matriz de Riesgos'!$U$272="","",IF('Matriz de Riesgos'!$U$272='Matriz Calificación'!$D$57,'Matriz de Riesgos'!$E$272,IF('Matriz de Riesgos'!$U$272&lt;&gt;'Matriz Calificación'!$D$57,"")))</f>
        <v/>
      </c>
      <c r="AH8" s="128" t="str">
        <f>IF('Matriz de Riesgos'!$U$191="","",IF('Matriz de Riesgos'!$U$191='Matriz Calificación'!$D$65,'Matriz de Riesgos'!$E$191,IF('Matriz de Riesgos'!$U$191&lt;&gt;'Matriz Calificación'!$D$65,"")))</f>
        <v/>
      </c>
      <c r="AI8" s="129" t="str">
        <f>IF('Matriz de Riesgos'!$U$200="","",IF('Matriz de Riesgos'!$U$200='Matriz Calificación'!$D$65,'Matriz de Riesgos'!$E$200,IF('Matriz de Riesgos'!$U$200&lt;&gt;'Matriz Calificación'!$D$65,"")))</f>
        <v/>
      </c>
      <c r="AJ8" s="129" t="str">
        <f>IF('Matriz de Riesgos'!$U$209="","",IF('Matriz de Riesgos'!$U$209='Matriz Calificación'!$D$65,'Matriz de Riesgos'!$E$209,IF('Matriz de Riesgos'!$U$209&lt;&gt;'Matriz Calificación'!$D$65,"")))</f>
        <v/>
      </c>
      <c r="AK8" s="129" t="str">
        <f>IF('Matriz de Riesgos'!$U$218="","",IF('Matriz de Riesgos'!$U$218='Matriz Calificación'!$D$65,'Matriz de Riesgos'!$E$218,IF('Matriz de Riesgos'!$U$218&lt;&gt;'Matriz Calificación'!$D$65,"")))</f>
        <v/>
      </c>
      <c r="AL8" s="129" t="str">
        <f>IF('Matriz de Riesgos'!$U$227="","",IF('Matriz de Riesgos'!$U$227='Matriz Calificación'!$D$65,'Matriz de Riesgos'!$E$227,IF('Matriz de Riesgos'!$U$227&lt;&gt;'Matriz Calificación'!$D$65,"")))</f>
        <v/>
      </c>
      <c r="AM8" s="129" t="str">
        <f>IF('Matriz de Riesgos'!$U$236="","",IF('Matriz de Riesgos'!$U$236='Matriz Calificación'!$D$65,'Matriz de Riesgos'!$E$236,IF('Matriz de Riesgos'!$U$236&lt;&gt;'Matriz Calificación'!$D$65,"")))</f>
        <v/>
      </c>
      <c r="AN8" s="129" t="str">
        <f>IF('Matriz de Riesgos'!$U$245="","",IF('Matriz de Riesgos'!$U$245='Matriz Calificación'!$D$65,'Matriz de Riesgos'!$E$245,IF('Matriz de Riesgos'!$U$245&lt;&gt;'Matriz Calificación'!$D$65,"")))</f>
        <v/>
      </c>
      <c r="AO8" s="129" t="str">
        <f>IF('Matriz de Riesgos'!$U$254="","",IF('Matriz de Riesgos'!$U$254='Matriz Calificación'!$D$65,'Matriz de Riesgos'!$E$254,IF('Matriz de Riesgos'!$U$254&lt;&gt;'Matriz Calificación'!$D$65,"")))</f>
        <v/>
      </c>
      <c r="AP8" s="129" t="str">
        <f>IF('Matriz de Riesgos'!$U$263="","",IF('Matriz de Riesgos'!$U$263='Matriz Calificación'!$D$65,'Matriz de Riesgos'!$E$263,IF('Matriz de Riesgos'!$U$263&lt;&gt;'Matriz Calificación'!$D$65,"")))</f>
        <v/>
      </c>
      <c r="AQ8" s="133" t="str">
        <f>IF('Matriz de Riesgos'!$U$272="","",IF('Matriz de Riesgos'!$U$272='Matriz Calificación'!$D$65,'Matriz de Riesgos'!$E$272,IF('Matriz de Riesgos'!$U$272&lt;&gt;'Matriz Calificación'!$D$65,"")))</f>
        <v/>
      </c>
      <c r="AR8" s="134" t="str">
        <f>IF('Matriz de Riesgos'!$U$191="","",IF('Matriz de Riesgos'!$U$191='Matriz Calificación'!$D$74,'Matriz de Riesgos'!$E$191,IF('Matriz de Riesgos'!$U$191&lt;&gt;'Matriz Calificación'!$D$74,"")))</f>
        <v/>
      </c>
      <c r="AS8" s="135" t="str">
        <f>IF('Matriz de Riesgos'!$U$200="","",IF('Matriz de Riesgos'!$U$200='Matriz Calificación'!$D$74,'Matriz de Riesgos'!$E$200,IF('Matriz de Riesgos'!$U$200&lt;&gt;'Matriz Calificación'!$D$74,"")))</f>
        <v/>
      </c>
      <c r="AT8" s="135" t="str">
        <f>IF('Matriz de Riesgos'!$U$209="","",IF('Matriz de Riesgos'!$U$209='Matriz Calificación'!$D$74,'Matriz de Riesgos'!$E$209,IF('Matriz de Riesgos'!$U$209&lt;&gt;'Matriz Calificación'!$D$74,"")))</f>
        <v/>
      </c>
      <c r="AU8" s="135" t="str">
        <f>IF('Matriz de Riesgos'!$U$218="","",IF('Matriz de Riesgos'!$U$218='Matriz Calificación'!$D$74,'Matriz de Riesgos'!$E$218,IF('Matriz de Riesgos'!$U$218&lt;&gt;'Matriz Calificación'!$D$74,"")))</f>
        <v/>
      </c>
      <c r="AV8" s="151" t="str">
        <f>IF('Matriz de Riesgos'!$U$227="","",IF('Matriz de Riesgos'!$U$227='Matriz Calificación'!$D$74,'Matriz de Riesgos'!$E$227,IF('Matriz de Riesgos'!$U$227&lt;&gt;'Matriz Calificación'!$D$74,"")))</f>
        <v/>
      </c>
      <c r="AW8" s="151" t="str">
        <f>IF('Matriz de Riesgos'!$U$236="","",IF('Matriz de Riesgos'!$U$236='Matriz Calificación'!$D$74,'Matriz de Riesgos'!$E$236,IF('Matriz de Riesgos'!$U$236&lt;&gt;'Matriz Calificación'!$D$74,"")))</f>
        <v/>
      </c>
      <c r="AX8" s="151" t="str">
        <f>IF('Matriz de Riesgos'!$U$245="","",IF('Matriz de Riesgos'!$U$245='Matriz Calificación'!$D$74,'Matriz de Riesgos'!$E$245,IF('Matriz de Riesgos'!$U$245&lt;&gt;'Matriz Calificación'!$D$74,"")))</f>
        <v/>
      </c>
      <c r="AY8" s="151" t="str">
        <f>IF('Matriz de Riesgos'!$U$254="","",IF('Matriz de Riesgos'!$U$254='Matriz Calificación'!$D$74,'Matriz de Riesgos'!$E$254,IF('Matriz de Riesgos'!$U$254&lt;&gt;'Matriz Calificación'!$D$74,"")))</f>
        <v/>
      </c>
      <c r="AZ8" s="151" t="str">
        <f>IF('Matriz de Riesgos'!$U$263="","",IF('Matriz de Riesgos'!$U$263='Matriz Calificación'!$D$74,'Matriz de Riesgos'!$E$263,IF('Matriz de Riesgos'!$U$263&lt;&gt;'Matriz Calificación'!$D$74,"")))</f>
        <v/>
      </c>
      <c r="BA8" s="136" t="str">
        <f>IF('Matriz de Riesgos'!$U$272="","",IF('Matriz de Riesgos'!$U$272='Matriz Calificación'!$D$74,'Matriz de Riesgos'!$E$272,IF('Matriz de Riesgos'!$U$272&lt;&gt;'Matriz Calificación'!$D$74,"")))</f>
        <v/>
      </c>
      <c r="BC8" s="364" t="s">
        <v>100</v>
      </c>
      <c r="BD8" s="365"/>
      <c r="BE8" s="360" t="s">
        <v>101</v>
      </c>
    </row>
    <row r="9" spans="2:57" ht="12" customHeight="1" x14ac:dyDescent="0.25">
      <c r="B9" s="355"/>
      <c r="C9" s="355"/>
      <c r="D9" s="126" t="str">
        <f>IF('Matriz de Riesgos'!$U$281="","",IF('Matriz de Riesgos'!$U$281='Matriz Calificación'!$D$54,'Matriz de Riesgos'!$E$281,IF('Matriz de Riesgos'!$U$281&lt;&gt;'Matriz Calificación'!$D$54,"")))</f>
        <v/>
      </c>
      <c r="E9" s="127" t="str">
        <f>IF('Matriz de Riesgos'!$U$290="","",IF('Matriz de Riesgos'!$U$290='Matriz Calificación'!$D$54,'Matriz de Riesgos'!$E$290,IF('Matriz de Riesgos'!$U$290&lt;&gt;'Matriz Calificación'!$D$54,"")))</f>
        <v/>
      </c>
      <c r="F9" s="127" t="str">
        <f>IF('Matriz de Riesgos'!$U$299="","",IF('Matriz de Riesgos'!$U$299='Matriz Calificación'!$D$54,'Matriz de Riesgos'!$E$299,IF('Matriz de Riesgos'!$U$299&lt;&gt;'Matriz Calificación'!$D$54,"")))</f>
        <v/>
      </c>
      <c r="G9" s="127" t="str">
        <f>IF('Matriz de Riesgos'!$U$308="","",IF('Matriz de Riesgos'!$U$308='Matriz Calificación'!$D$54,'Matriz de Riesgos'!$E$308,IF('Matriz de Riesgos'!$U$308&lt;&gt;'Matriz Calificación'!$D$54,"")))</f>
        <v/>
      </c>
      <c r="H9" s="127" t="str">
        <f>IF('Matriz de Riesgos'!$U$317="","",IF('Matriz de Riesgos'!$U$317='Matriz Calificación'!$D$54,'Matriz de Riesgos'!$E$317,IF('Matriz de Riesgos'!$U$317&lt;&gt;'Matriz Calificación'!$D$54,"")))</f>
        <v/>
      </c>
      <c r="I9" s="127" t="str">
        <f>IF('Matriz de Riesgos'!$U$326="","",IF('Matriz de Riesgos'!$U$326='Matriz Calificación'!$D$54,'Matriz de Riesgos'!$E$326,IF('Matriz de Riesgos'!$U$326&lt;&gt;'Matriz Calificación'!$D$54,"")))</f>
        <v/>
      </c>
      <c r="J9" s="127" t="str">
        <f>IF('Matriz de Riesgos'!$U$335="","",IF('Matriz de Riesgos'!$U$335='Matriz Calificación'!$D$54,'Matriz de Riesgos'!$E$335,IF('Matriz de Riesgos'!$U$335&lt;&gt;'Matriz Calificación'!$D$54,"")))</f>
        <v/>
      </c>
      <c r="K9" s="127" t="str">
        <f>IF('Matriz de Riesgos'!$U$344="","",IF('Matriz de Riesgos'!$U$344='Matriz Calificación'!$D$54,'Matriz de Riesgos'!$E$344,IF('Matriz de Riesgos'!$U$344&lt;&gt;'Matriz Calificación'!$D$54,"")))</f>
        <v/>
      </c>
      <c r="L9" s="127" t="str">
        <f>IF('Matriz de Riesgos'!$U$353="","",IF('Matriz de Riesgos'!$U$353='Matriz Calificación'!$D$54,'Matriz de Riesgos'!$E$353,IF('Matriz de Riesgos'!$U$353&lt;&gt;'Matriz Calificación'!$D$54,"")))</f>
        <v/>
      </c>
      <c r="M9" s="127" t="str">
        <f>IF('Matriz de Riesgos'!$U$362="","",IF('Matriz de Riesgos'!$U$362='Matriz Calificación'!$D$54,'Matriz de Riesgos'!$E$362,IF('Matriz de Riesgos'!$U$362&lt;&gt;'Matriz Calificación'!$D$54,"")))</f>
        <v/>
      </c>
      <c r="N9" s="126" t="str">
        <f>IF('Matriz de Riesgos'!$U$281="","",IF('Matriz de Riesgos'!$U$281='Matriz Calificación'!$D$55,'Matriz de Riesgos'!$E$281,IF('Matriz de Riesgos'!$U$281&lt;&gt;'Matriz Calificación'!$D$55,"")))</f>
        <v/>
      </c>
      <c r="O9" s="127" t="str">
        <f>IF('Matriz de Riesgos'!$U$290="","",IF('Matriz de Riesgos'!$U$290='Matriz Calificación'!$D$55,'Matriz de Riesgos'!$E$290,IF('Matriz de Riesgos'!$U$290&lt;&gt;'Matriz Calificación'!$D$55,"")))</f>
        <v/>
      </c>
      <c r="P9" s="127" t="str">
        <f>IF('Matriz de Riesgos'!$U$299="","",IF('Matriz de Riesgos'!$U$299='Matriz Calificación'!$D$55,'Matriz de Riesgos'!$E$299,IF('Matriz de Riesgos'!$U$299&lt;&gt;'Matriz Calificación'!$D$55,"")))</f>
        <v/>
      </c>
      <c r="Q9" s="127" t="str">
        <f>IF('Matriz de Riesgos'!$U$308="","",IF('Matriz de Riesgos'!$U$308='Matriz Calificación'!$D$55,'Matriz de Riesgos'!$E$308,IF('Matriz de Riesgos'!$U$308&lt;&gt;'Matriz Calificación'!$D$55,"")))</f>
        <v/>
      </c>
      <c r="R9" s="127" t="str">
        <f>IF('Matriz de Riesgos'!$U$317="","",IF('Matriz de Riesgos'!$U$317='Matriz Calificación'!$D$55,'Matriz de Riesgos'!$E$317,IF('Matriz de Riesgos'!$U$317&lt;&gt;'Matriz Calificación'!$D$55,"")))</f>
        <v/>
      </c>
      <c r="S9" s="127" t="str">
        <f>IF('Matriz de Riesgos'!$U$326="","",IF('Matriz de Riesgos'!$U$326='Matriz Calificación'!$D$55,'Matriz de Riesgos'!$E$326,IF('Matriz de Riesgos'!$U$326&lt;&gt;'Matriz Calificación'!$D$55,"")))</f>
        <v/>
      </c>
      <c r="T9" s="127" t="str">
        <f>IF('Matriz de Riesgos'!$U$335="","",IF('Matriz de Riesgos'!$U$335='Matriz Calificación'!$D$55,'Matriz de Riesgos'!$E$335,IF('Matriz de Riesgos'!$U$335&lt;&gt;'Matriz Calificación'!$D$55,"")))</f>
        <v/>
      </c>
      <c r="U9" s="127" t="str">
        <f>IF('Matriz de Riesgos'!$U$344="","",IF('Matriz de Riesgos'!$U$344='Matriz Calificación'!$D$55,'Matriz de Riesgos'!$E$344,IF('Matriz de Riesgos'!$U$344&lt;&gt;'Matriz Calificación'!$D$55,"")))</f>
        <v/>
      </c>
      <c r="V9" s="127" t="str">
        <f>IF('Matriz de Riesgos'!$U$353="","",IF('Matriz de Riesgos'!$U$353='Matriz Calificación'!$D$55,'Matriz de Riesgos'!$E$353,IF('Matriz de Riesgos'!$U$353&lt;&gt;'Matriz Calificación'!$D$55,"")))</f>
        <v/>
      </c>
      <c r="W9" s="127" t="str">
        <f>IF('Matriz de Riesgos'!$U$362="","",IF('Matriz de Riesgos'!$U$362='Matriz Calificación'!$D$55,'Matriz de Riesgos'!$E$362,IF('Matriz de Riesgos'!$U$362&lt;&gt;'Matriz Calificación'!$D$55,"")))</f>
        <v/>
      </c>
      <c r="X9" s="130" t="str">
        <f>IF('Matriz de Riesgos'!$U$281="","",IF('Matriz de Riesgos'!$U$281='Matriz Calificación'!$D$57,'Matriz de Riesgos'!$E$281,IF('Matriz de Riesgos'!$U$281&lt;&gt;'Matriz Calificación'!$D$57,"")))</f>
        <v/>
      </c>
      <c r="Y9" s="131" t="str">
        <f>IF('Matriz de Riesgos'!$U$290="","",IF('Matriz de Riesgos'!$U$290='Matriz Calificación'!$D$57,'Matriz de Riesgos'!$E$290,IF('Matriz de Riesgos'!$U$290&lt;&gt;'Matriz Calificación'!$D$57,"")))</f>
        <v/>
      </c>
      <c r="Z9" s="131" t="str">
        <f>IF('Matriz de Riesgos'!$U$299="","",IF('Matriz de Riesgos'!$U$299='Matriz Calificación'!$D$57,'Matriz de Riesgos'!$E$299,IF('Matriz de Riesgos'!$U$299&lt;&gt;'Matriz Calificación'!$D$57,"")))</f>
        <v/>
      </c>
      <c r="AA9" s="131" t="str">
        <f>IF('Matriz de Riesgos'!$U$308="","",IF('Matriz de Riesgos'!$U$308='Matriz Calificación'!$D$57,'Matriz de Riesgos'!$E$308,IF('Matriz de Riesgos'!$U$308&lt;&gt;'Matriz Calificación'!$D$57,"")))</f>
        <v/>
      </c>
      <c r="AB9" s="131" t="str">
        <f>IF('Matriz de Riesgos'!$U$317="","",IF('Matriz de Riesgos'!$U$317='Matriz Calificación'!$D$57,'Matriz de Riesgos'!$E$317,IF('Matriz de Riesgos'!$U$317&lt;&gt;'Matriz Calificación'!$D$57,"")))</f>
        <v/>
      </c>
      <c r="AC9" s="131" t="str">
        <f>IF('Matriz de Riesgos'!$U$326="","",IF('Matriz de Riesgos'!$U$326='Matriz Calificación'!$D$57,'Matriz de Riesgos'!$E$326,IF('Matriz de Riesgos'!$U$326&lt;&gt;'Matriz Calificación'!$D$57,"")))</f>
        <v/>
      </c>
      <c r="AD9" s="131" t="str">
        <f>IF('Matriz de Riesgos'!$U$335="","",IF('Matriz de Riesgos'!$U$335='Matriz Calificación'!$D$57,'Matriz de Riesgos'!$E$335,IF('Matriz de Riesgos'!$U$335&lt;&gt;'Matriz Calificación'!$D$57,"")))</f>
        <v/>
      </c>
      <c r="AE9" s="131" t="str">
        <f>IF('Matriz de Riesgos'!$U$344="","",IF('Matriz de Riesgos'!$U$344='Matriz Calificación'!$D$57,'Matriz de Riesgos'!$E$344,IF('Matriz de Riesgos'!$U$344&lt;&gt;'Matriz Calificación'!$D$57,"")))</f>
        <v/>
      </c>
      <c r="AF9" s="131" t="str">
        <f>IF('Matriz de Riesgos'!$U$353="","",IF('Matriz de Riesgos'!$U$353='Matriz Calificación'!$D$57,'Matriz de Riesgos'!$E$353,IF('Matriz de Riesgos'!$U$353&lt;&gt;'Matriz Calificación'!$D$57,"")))</f>
        <v/>
      </c>
      <c r="AG9" s="132" t="str">
        <f>IF('Matriz de Riesgos'!$U$362="","",IF('Matriz de Riesgos'!$U$362='Matriz Calificación'!$D$57,'Matriz de Riesgos'!$E$362,IF('Matriz de Riesgos'!$U$362&lt;&gt;'Matriz Calificación'!$D$57,"")))</f>
        <v/>
      </c>
      <c r="AH9" s="128" t="str">
        <f>IF('Matriz de Riesgos'!$U$281="","",IF('Matriz de Riesgos'!$U$281='Matriz Calificación'!$D$65,'Matriz de Riesgos'!$E$281,IF('Matriz de Riesgos'!$U$281&lt;&gt;'Matriz Calificación'!$D$65,"")))</f>
        <v/>
      </c>
      <c r="AI9" s="129" t="str">
        <f>IF('Matriz de Riesgos'!$U$290="","",IF('Matriz de Riesgos'!$U$290='Matriz Calificación'!$D$65,'Matriz de Riesgos'!$E$290,IF('Matriz de Riesgos'!$U$290&lt;&gt;'Matriz Calificación'!$D$65,"")))</f>
        <v/>
      </c>
      <c r="AJ9" s="129" t="str">
        <f>IF('Matriz de Riesgos'!$U$299="","",IF('Matriz de Riesgos'!$U$299='Matriz Calificación'!$D$65,'Matriz de Riesgos'!$E$299,IF('Matriz de Riesgos'!$U$299&lt;&gt;'Matriz Calificación'!$D$65,"")))</f>
        <v/>
      </c>
      <c r="AK9" s="129" t="str">
        <f>IF('Matriz de Riesgos'!$U$308="","",IF('Matriz de Riesgos'!$U$308='Matriz Calificación'!$D$65,'Matriz de Riesgos'!$E$308,IF('Matriz de Riesgos'!$U$308&lt;&gt;'Matriz Calificación'!$D$65,"")))</f>
        <v/>
      </c>
      <c r="AL9" s="129" t="str">
        <f>IF('Matriz de Riesgos'!$U$317="","",IF('Matriz de Riesgos'!$U$317='Matriz Calificación'!$D$65,'Matriz de Riesgos'!$E$317,IF('Matriz de Riesgos'!$U$317&lt;&gt;'Matriz Calificación'!$D$65,"")))</f>
        <v/>
      </c>
      <c r="AM9" s="129" t="str">
        <f>IF('Matriz de Riesgos'!$U$326="","",IF('Matriz de Riesgos'!$U$326='Matriz Calificación'!$D$65,'Matriz de Riesgos'!$E$326,IF('Matriz de Riesgos'!$U$326&lt;&gt;'Matriz Calificación'!$D$65,"")))</f>
        <v/>
      </c>
      <c r="AN9" s="129" t="str">
        <f>IF('Matriz de Riesgos'!$U$335="","",IF('Matriz de Riesgos'!$U$335='Matriz Calificación'!$D$65,'Matriz de Riesgos'!$E$335,IF('Matriz de Riesgos'!$U$335&lt;&gt;'Matriz Calificación'!$D$65,"")))</f>
        <v/>
      </c>
      <c r="AO9" s="129" t="str">
        <f>IF('Matriz de Riesgos'!$U$344="","",IF('Matriz de Riesgos'!$U$344='Matriz Calificación'!$D$65,'Matriz de Riesgos'!$E$344,IF('Matriz de Riesgos'!$U$344&lt;&gt;'Matriz Calificación'!$D$65,"")))</f>
        <v/>
      </c>
      <c r="AP9" s="129" t="str">
        <f>IF('Matriz de Riesgos'!$U$353="","",IF('Matriz de Riesgos'!$U$353='Matriz Calificación'!$D$65,'Matriz de Riesgos'!$E$353,IF('Matriz de Riesgos'!$U$353&lt;&gt;'Matriz Calificación'!$D$65,"")))</f>
        <v/>
      </c>
      <c r="AQ9" s="133" t="str">
        <f>IF('Matriz de Riesgos'!$U$362="","",IF('Matriz de Riesgos'!$U$362='Matriz Calificación'!$D$65,'Matriz de Riesgos'!$E$362,IF('Matriz de Riesgos'!$U$362&lt;&gt;'Matriz Calificación'!$D$65,"")))</f>
        <v/>
      </c>
      <c r="AR9" s="134" t="str">
        <f>IF('Matriz de Riesgos'!$U$281="","",IF('Matriz de Riesgos'!$U$281='Matriz Calificación'!$D$74,'Matriz de Riesgos'!$E$281,IF('Matriz de Riesgos'!$U$281&lt;&gt;'Matriz Calificación'!$D$74,"")))</f>
        <v/>
      </c>
      <c r="AS9" s="135" t="str">
        <f>IF('Matriz de Riesgos'!$U$290="","",IF('Matriz de Riesgos'!$U$290='Matriz Calificación'!$D$74,'Matriz de Riesgos'!$E$290,IF('Matriz de Riesgos'!$U$290&lt;&gt;'Matriz Calificación'!$D$74,"")))</f>
        <v/>
      </c>
      <c r="AT9" s="135" t="str">
        <f>IF('Matriz de Riesgos'!$U$299="","",IF('Matriz de Riesgos'!$U$299='Matriz Calificación'!$D$74,'Matriz de Riesgos'!$E$299,IF('Matriz de Riesgos'!$U$299&lt;&gt;'Matriz Calificación'!$D$74,"")))</f>
        <v/>
      </c>
      <c r="AU9" s="135" t="str">
        <f>IF('Matriz de Riesgos'!$U$308="","",IF('Matriz de Riesgos'!$U$308='Matriz Calificación'!$D$74,'Matriz de Riesgos'!$E$308,IF('Matriz de Riesgos'!$U$308&lt;&gt;'Matriz Calificación'!$D$74,"")))</f>
        <v/>
      </c>
      <c r="AV9" s="151" t="str">
        <f>IF('Matriz de Riesgos'!$U$317="","",IF('Matriz de Riesgos'!$U$317='Matriz Calificación'!$D$74,'Matriz de Riesgos'!$E$317,IF('Matriz de Riesgos'!$U$317&lt;&gt;'Matriz Calificación'!$D$74,"")))</f>
        <v/>
      </c>
      <c r="AW9" s="151" t="str">
        <f>IF('Matriz de Riesgos'!$U$326="","",IF('Matriz de Riesgos'!$U$326='Matriz Calificación'!$D$74,'Matriz de Riesgos'!$E$326,IF('Matriz de Riesgos'!$U$326&lt;&gt;'Matriz Calificación'!$D$74,"")))</f>
        <v/>
      </c>
      <c r="AX9" s="151" t="str">
        <f>IF('Matriz de Riesgos'!$U$335="","",IF('Matriz de Riesgos'!$U$335='Matriz Calificación'!$D$74,'Matriz de Riesgos'!$E$335,IF('Matriz de Riesgos'!$U$335&lt;&gt;'Matriz Calificación'!$D$74,"")))</f>
        <v/>
      </c>
      <c r="AY9" s="151" t="str">
        <f>IF('Matriz de Riesgos'!$U$344="","",IF('Matriz de Riesgos'!$U$344='Matriz Calificación'!$D$74,'Matriz de Riesgos'!$E$344,IF('Matriz de Riesgos'!$U$344&lt;&gt;'Matriz Calificación'!$D$74,"")))</f>
        <v/>
      </c>
      <c r="AZ9" s="151" t="str">
        <f>IF('Matriz de Riesgos'!$U$353="","",IF('Matriz de Riesgos'!$U$353='Matriz Calificación'!$D$74,'Matriz de Riesgos'!$E$353,IF('Matriz de Riesgos'!$U$353&lt;&gt;'Matriz Calificación'!$D$74,"")))</f>
        <v/>
      </c>
      <c r="BA9" s="136" t="str">
        <f>IF('Matriz de Riesgos'!$U$362="","",IF('Matriz de Riesgos'!$U$362='Matriz Calificación'!$D$74,'Matriz de Riesgos'!$E$362,IF('Matriz de Riesgos'!$U$362&lt;&gt;'Matriz Calificación'!$D$74,"")))</f>
        <v/>
      </c>
      <c r="BC9" s="366"/>
      <c r="BD9" s="367"/>
      <c r="BE9" s="360"/>
    </row>
    <row r="10" spans="2:57" ht="12" customHeight="1" x14ac:dyDescent="0.25">
      <c r="B10" s="355"/>
      <c r="C10" s="355"/>
      <c r="D10" s="126" t="str">
        <f>IF('Matriz de Riesgos'!$U$371="","",IF('Matriz de Riesgos'!$U$371='Matriz Calificación'!$D$54,'Matriz de Riesgos'!$E$371,IF('Matriz de Riesgos'!$U$371&lt;&gt;'Matriz Calificación'!$D$54,"")))</f>
        <v/>
      </c>
      <c r="E10" s="127" t="str">
        <f>IF('Matriz de Riesgos'!$U$380="","",IF('Matriz de Riesgos'!$U$380='Matriz Calificación'!$D$54,'Matriz de Riesgos'!$E$380,IF('Matriz de Riesgos'!$U$380&lt;&gt;'Matriz Calificación'!$D$54,"")))</f>
        <v/>
      </c>
      <c r="F10" s="127" t="str">
        <f>IF('Matriz de Riesgos'!$U$389="","",IF('Matriz de Riesgos'!$U$389='Matriz Calificación'!$D$54,'Matriz de Riesgos'!$E$389,IF('Matriz de Riesgos'!$U$389&lt;&gt;'Matriz Calificación'!$D$54,"")))</f>
        <v/>
      </c>
      <c r="G10" s="127" t="str">
        <f>IF('Matriz de Riesgos'!$U$398="","",IF('Matriz de Riesgos'!$U$398='Matriz Calificación'!$D$54,'Matriz de Riesgos'!$E$398,IF('Matriz de Riesgos'!$U$398&lt;&gt;'Matriz Calificación'!$D$54,"")))</f>
        <v/>
      </c>
      <c r="H10" s="127" t="str">
        <f>IF('Matriz de Riesgos'!$U$407="","",IF('Matriz de Riesgos'!$U$407='Matriz Calificación'!$D$54,'Matriz de Riesgos'!$E$407,IF('Matriz de Riesgos'!$U$407&lt;&gt;'Matriz Calificación'!$D$54,"")))</f>
        <v/>
      </c>
      <c r="I10" s="127" t="str">
        <f>IF('Matriz de Riesgos'!$U$416="","",IF('Matriz de Riesgos'!$U$416='Matriz Calificación'!$D$54,'Matriz de Riesgos'!$E$416,IF('Matriz de Riesgos'!$U$416&lt;&gt;'Matriz Calificación'!$D$54,"")))</f>
        <v/>
      </c>
      <c r="J10" s="127" t="str">
        <f>IF('Matriz de Riesgos'!$U$425="","",IF('Matriz de Riesgos'!$U$425='Matriz Calificación'!$D$54,'Matriz de Riesgos'!$E$425,IF('Matriz de Riesgos'!$U$425&lt;&gt;'Matriz Calificación'!$D$54,"")))</f>
        <v/>
      </c>
      <c r="K10" s="127" t="str">
        <f>IF('Matriz de Riesgos'!$U$434="","",IF('Matriz de Riesgos'!$U$434='Matriz Calificación'!$D$54,'Matriz de Riesgos'!$E$434,IF('Matriz de Riesgos'!$U$434&lt;&gt;'Matriz Calificación'!$D$54,"")))</f>
        <v/>
      </c>
      <c r="L10" s="127" t="str">
        <f>IF('Matriz de Riesgos'!$U$443="","",IF('Matriz de Riesgos'!$U$443='Matriz Calificación'!$D$54,'Matriz de Riesgos'!$E$443,IF('Matriz de Riesgos'!$U$443&lt;&gt;'Matriz Calificación'!$D$54,"")))</f>
        <v/>
      </c>
      <c r="M10" s="127" t="str">
        <f>IF('Matriz de Riesgos'!$U$452="","",IF('Matriz de Riesgos'!$U$452='Matriz Calificación'!$D$54,'Matriz de Riesgos'!$E$452,IF('Matriz de Riesgos'!$U$452&lt;&gt;'Matriz Calificación'!$D$54,"")))</f>
        <v/>
      </c>
      <c r="N10" s="126" t="str">
        <f>IF('Matriz de Riesgos'!$U$371="","",IF('Matriz de Riesgos'!$U$371='Matriz Calificación'!$D$55,'Matriz de Riesgos'!$E$371,IF('Matriz de Riesgos'!$U$371&lt;&gt;'Matriz Calificación'!$D$55,"")))</f>
        <v/>
      </c>
      <c r="O10" s="127" t="str">
        <f>IF('Matriz de Riesgos'!$U$380="","",IF('Matriz de Riesgos'!$U$380='Matriz Calificación'!$D$55,'Matriz de Riesgos'!$E$380,IF('Matriz de Riesgos'!$U$380&lt;&gt;'Matriz Calificación'!$D$55,"")))</f>
        <v/>
      </c>
      <c r="P10" s="127" t="str">
        <f>IF('Matriz de Riesgos'!$U$389="","",IF('Matriz de Riesgos'!$U$389='Matriz Calificación'!$D$55,'Matriz de Riesgos'!$E$389,IF('Matriz de Riesgos'!$U$389&lt;&gt;'Matriz Calificación'!$D$55,"")))</f>
        <v/>
      </c>
      <c r="Q10" s="127" t="str">
        <f>IF('Matriz de Riesgos'!$U$398="","",IF('Matriz de Riesgos'!$U$398='Matriz Calificación'!$D$55,'Matriz de Riesgos'!$E$398,IF('Matriz de Riesgos'!$U$398&lt;&gt;'Matriz Calificación'!$D$55,"")))</f>
        <v/>
      </c>
      <c r="R10" s="127" t="str">
        <f>IF('Matriz de Riesgos'!$U$407="","",IF('Matriz de Riesgos'!$U$407='Matriz Calificación'!$D$55,'Matriz de Riesgos'!$E$407,IF('Matriz de Riesgos'!$U$407&lt;&gt;'Matriz Calificación'!$D$55,"")))</f>
        <v/>
      </c>
      <c r="S10" s="127" t="str">
        <f>IF('Matriz de Riesgos'!$U$416="","",IF('Matriz de Riesgos'!$U$416='Matriz Calificación'!$D$55,'Matriz de Riesgos'!$E$416,IF('Matriz de Riesgos'!$U$416&lt;&gt;'Matriz Calificación'!$D$55,"")))</f>
        <v/>
      </c>
      <c r="T10" s="127" t="str">
        <f>IF('Matriz de Riesgos'!$U$425="","",IF('Matriz de Riesgos'!$U$425='Matriz Calificación'!$D$55,'Matriz de Riesgos'!$E$425,IF('Matriz de Riesgos'!$U$425&lt;&gt;'Matriz Calificación'!$D$55,"")))</f>
        <v/>
      </c>
      <c r="U10" s="127" t="str">
        <f>IF('Matriz de Riesgos'!$U$434="","",IF('Matriz de Riesgos'!$U$434='Matriz Calificación'!$D$55,'Matriz de Riesgos'!$E$434,IF('Matriz de Riesgos'!$U$434&lt;&gt;'Matriz Calificación'!$D$55,"")))</f>
        <v/>
      </c>
      <c r="V10" s="127" t="str">
        <f>IF('Matriz de Riesgos'!$U$443="","",IF('Matriz de Riesgos'!$U$443='Matriz Calificación'!$D$55,'Matriz de Riesgos'!$E$443,IF('Matriz de Riesgos'!$U$443&lt;&gt;'Matriz Calificación'!$D$55,"")))</f>
        <v/>
      </c>
      <c r="W10" s="127" t="str">
        <f>IF('Matriz de Riesgos'!$U$452="","",IF('Matriz de Riesgos'!$U$452='Matriz Calificación'!$D$55,'Matriz de Riesgos'!$E$452,IF('Matriz de Riesgos'!$U$452&lt;&gt;'Matriz Calificación'!$D$55,"")))</f>
        <v/>
      </c>
      <c r="X10" s="130" t="str">
        <f>IF('Matriz de Riesgos'!$U$371="","",IF('Matriz de Riesgos'!$U$371='Matriz Calificación'!$D$57,'Matriz de Riesgos'!$E$371,IF('Matriz de Riesgos'!$U$371&lt;&gt;'Matriz Calificación'!$D$57,"")))</f>
        <v/>
      </c>
      <c r="Y10" s="131" t="str">
        <f>IF('Matriz de Riesgos'!$U$380="","",IF('Matriz de Riesgos'!$U$380='Matriz Calificación'!$D$57,'Matriz de Riesgos'!$E$380,IF('Matriz de Riesgos'!$U$380&lt;&gt;'Matriz Calificación'!$D$57,"")))</f>
        <v/>
      </c>
      <c r="Z10" s="131" t="str">
        <f>IF('Matriz de Riesgos'!$U$389="","",IF('Matriz de Riesgos'!$U$389='Matriz Calificación'!$D$57,'Matriz de Riesgos'!$E$389,IF('Matriz de Riesgos'!$U$389&lt;&gt;'Matriz Calificación'!$D$57,"")))</f>
        <v/>
      </c>
      <c r="AA10" s="131" t="str">
        <f>IF('Matriz de Riesgos'!$U$398="","",IF('Matriz de Riesgos'!$U$398='Matriz Calificación'!$D$57,'Matriz de Riesgos'!$E$398,IF('Matriz de Riesgos'!$U$398&lt;&gt;'Matriz Calificación'!$D$57,"")))</f>
        <v/>
      </c>
      <c r="AB10" s="131" t="str">
        <f>IF('Matriz de Riesgos'!$U$407="","",IF('Matriz de Riesgos'!$U$407='Matriz Calificación'!$D$57,'Matriz de Riesgos'!$E$407,IF('Matriz de Riesgos'!$U$407&lt;&gt;'Matriz Calificación'!$D$57,"")))</f>
        <v/>
      </c>
      <c r="AC10" s="131" t="str">
        <f>IF('Matriz de Riesgos'!$U$416="","",IF('Matriz de Riesgos'!$U$416='Matriz Calificación'!$D$57,'Matriz de Riesgos'!$E$416,IF('Matriz de Riesgos'!$U$416&lt;&gt;'Matriz Calificación'!$D$57,"")))</f>
        <v/>
      </c>
      <c r="AD10" s="131" t="str">
        <f>IF('Matriz de Riesgos'!$U$425="","",IF('Matriz de Riesgos'!$U$425='Matriz Calificación'!$D$57,'Matriz de Riesgos'!$E$425,IF('Matriz de Riesgos'!$U$425&lt;&gt;'Matriz Calificación'!$D$57,"")))</f>
        <v/>
      </c>
      <c r="AE10" s="131" t="str">
        <f>IF('Matriz de Riesgos'!$U$434="","",IF('Matriz de Riesgos'!$U$434='Matriz Calificación'!$D$57,'Matriz de Riesgos'!$E$434,IF('Matriz de Riesgos'!$U$434&lt;&gt;'Matriz Calificación'!$D$57,"")))</f>
        <v/>
      </c>
      <c r="AF10" s="131" t="str">
        <f>IF('Matriz de Riesgos'!$U$443="","",IF('Matriz de Riesgos'!$U$443='Matriz Calificación'!$D$57,'Matriz de Riesgos'!$E$443,IF('Matriz de Riesgos'!$U$443&lt;&gt;'Matriz Calificación'!$D$57,"")))</f>
        <v/>
      </c>
      <c r="AG10" s="132" t="str">
        <f>IF('Matriz de Riesgos'!$U$452="","",IF('Matriz de Riesgos'!$U$452='Matriz Calificación'!$D$57,'Matriz de Riesgos'!$E$452,IF('Matriz de Riesgos'!$U$452&lt;&gt;'Matriz Calificación'!$D$57,"")))</f>
        <v/>
      </c>
      <c r="AH10" s="128" t="str">
        <f>IF('Matriz de Riesgos'!$U$371="","",IF('Matriz de Riesgos'!$U$371='Matriz Calificación'!$D$65,'Matriz de Riesgos'!$E$371,IF('Matriz de Riesgos'!$U$371&lt;&gt;'Matriz Calificación'!$D$65,"")))</f>
        <v/>
      </c>
      <c r="AI10" s="129" t="str">
        <f>IF('Matriz de Riesgos'!$U$380="","",IF('Matriz de Riesgos'!$U$380='Matriz Calificación'!$D$65,'Matriz de Riesgos'!$E$380,IF('Matriz de Riesgos'!$U$380&lt;&gt;'Matriz Calificación'!$D$65,"")))</f>
        <v/>
      </c>
      <c r="AJ10" s="129" t="str">
        <f>IF('Matriz de Riesgos'!$U$389="","",IF('Matriz de Riesgos'!$U$389='Matriz Calificación'!$D$65,'Matriz de Riesgos'!$E$389,IF('Matriz de Riesgos'!$U$389&lt;&gt;'Matriz Calificación'!$D$65,"")))</f>
        <v/>
      </c>
      <c r="AK10" s="129" t="str">
        <f>IF('Matriz de Riesgos'!$U$398="","",IF('Matriz de Riesgos'!$U$398='Matriz Calificación'!$D$65,'Matriz de Riesgos'!$E$398,IF('Matriz de Riesgos'!$U$398&lt;&gt;'Matriz Calificación'!$D$65,"")))</f>
        <v/>
      </c>
      <c r="AL10" s="129" t="str">
        <f>IF('Matriz de Riesgos'!$U$407="","",IF('Matriz de Riesgos'!$U$407='Matriz Calificación'!$D$65,'Matriz de Riesgos'!$E$407,IF('Matriz de Riesgos'!$U$407&lt;&gt;'Matriz Calificación'!$D$65,"")))</f>
        <v/>
      </c>
      <c r="AM10" s="129" t="str">
        <f>IF('Matriz de Riesgos'!$U$416="","",IF('Matriz de Riesgos'!$U$416='Matriz Calificación'!$D$65,'Matriz de Riesgos'!$E$416,IF('Matriz de Riesgos'!$U$416&lt;&gt;'Matriz Calificación'!$D$65,"")))</f>
        <v/>
      </c>
      <c r="AN10" s="129" t="str">
        <f>IF('Matriz de Riesgos'!$U$425="","",IF('Matriz de Riesgos'!$U$425='Matriz Calificación'!$D$65,'Matriz de Riesgos'!$E$425,IF('Matriz de Riesgos'!$U$425&lt;&gt;'Matriz Calificación'!$D$65,"")))</f>
        <v/>
      </c>
      <c r="AO10" s="129" t="str">
        <f>IF('Matriz de Riesgos'!$U$434="","",IF('Matriz de Riesgos'!$U$434='Matriz Calificación'!$D$65,'Matriz de Riesgos'!$E$434,IF('Matriz de Riesgos'!$U$434&lt;&gt;'Matriz Calificación'!$D$65,"")))</f>
        <v/>
      </c>
      <c r="AP10" s="129" t="str">
        <f>IF('Matriz de Riesgos'!$U$443="","",IF('Matriz de Riesgos'!$U$443='Matriz Calificación'!$D$65,'Matriz de Riesgos'!$E$443,IF('Matriz de Riesgos'!$U$443&lt;&gt;'Matriz Calificación'!$D$65,"")))</f>
        <v/>
      </c>
      <c r="AQ10" s="133" t="str">
        <f>IF('Matriz de Riesgos'!$U$452="","",IF('Matriz de Riesgos'!$U$452='Matriz Calificación'!$D$65,'Matriz de Riesgos'!$E$452,IF('Matriz de Riesgos'!$U$452&lt;&gt;'Matriz Calificación'!$D$65,"")))</f>
        <v/>
      </c>
      <c r="AR10" s="134" t="str">
        <f>IF('Matriz de Riesgos'!$U$371="","",IF('Matriz de Riesgos'!$U$371='Matriz Calificación'!$D$74,'Matriz de Riesgos'!$E$371,IF('Matriz de Riesgos'!$U$371&lt;&gt;'Matriz Calificación'!$D$74,"")))</f>
        <v/>
      </c>
      <c r="AS10" s="135" t="str">
        <f>IF('Matriz de Riesgos'!$U$380="","",IF('Matriz de Riesgos'!$U$380='Matriz Calificación'!$D$74,'Matriz de Riesgos'!$E$380,IF('Matriz de Riesgos'!$U$380&lt;&gt;'Matriz Calificación'!$D$74,"")))</f>
        <v/>
      </c>
      <c r="AT10" s="135" t="str">
        <f>IF('Matriz de Riesgos'!$U$389="","",IF('Matriz de Riesgos'!$U$389='Matriz Calificación'!$D$74,'Matriz de Riesgos'!$E$389,IF('Matriz de Riesgos'!$U$389&lt;&gt;'Matriz Calificación'!$D$74,"")))</f>
        <v/>
      </c>
      <c r="AU10" s="135" t="str">
        <f>IF('Matriz de Riesgos'!$U$398="","",IF('Matriz de Riesgos'!$U$398='Matriz Calificación'!$D$74,'Matriz de Riesgos'!$E$398,IF('Matriz de Riesgos'!$U$398&lt;&gt;'Matriz Calificación'!$D$74,"")))</f>
        <v/>
      </c>
      <c r="AV10" s="151" t="str">
        <f>IF('Matriz de Riesgos'!$U$407="","",IF('Matriz de Riesgos'!$U$407='Matriz Calificación'!$D$74,'Matriz de Riesgos'!$E$407,IF('Matriz de Riesgos'!$U$407&lt;&gt;'Matriz Calificación'!$D$74,"")))</f>
        <v/>
      </c>
      <c r="AW10" s="151" t="str">
        <f>IF('Matriz de Riesgos'!$U$416="","",IF('Matriz de Riesgos'!$U$416='Matriz Calificación'!$D$74,'Matriz de Riesgos'!$E$416,IF('Matriz de Riesgos'!$U$416&lt;&gt;'Matriz Calificación'!$D$74,"")))</f>
        <v/>
      </c>
      <c r="AX10" s="151" t="str">
        <f>IF('Matriz de Riesgos'!$U$425="","",IF('Matriz de Riesgos'!$U$425='Matriz Calificación'!$D$74,'Matriz de Riesgos'!$E$425,IF('Matriz de Riesgos'!$U$425&lt;&gt;'Matriz Calificación'!$D$74,"")))</f>
        <v/>
      </c>
      <c r="AY10" s="151" t="str">
        <f>IF('Matriz de Riesgos'!$U$434="","",IF('Matriz de Riesgos'!$U$434='Matriz Calificación'!$D$74,'Matriz de Riesgos'!$E$434,IF('Matriz de Riesgos'!$U$434&lt;&gt;'Matriz Calificación'!$D$74,"")))</f>
        <v/>
      </c>
      <c r="AZ10" s="151" t="str">
        <f>IF('Matriz de Riesgos'!$U$443="","",IF('Matriz de Riesgos'!$U$443='Matriz Calificación'!$D$74,'Matriz de Riesgos'!$E$443,IF('Matriz de Riesgos'!$U$443&lt;&gt;'Matriz Calificación'!$D$74,"")))</f>
        <v/>
      </c>
      <c r="BA10" s="136" t="str">
        <f>IF('Matriz de Riesgos'!$U$452="","",IF('Matriz de Riesgos'!$U$452='Matriz Calificación'!$D$74,'Matriz de Riesgos'!$E$452,IF('Matriz de Riesgos'!$U$452&lt;&gt;'Matriz Calificación'!$D$74,"")))</f>
        <v/>
      </c>
      <c r="BC10" s="359" t="s">
        <v>102</v>
      </c>
      <c r="BD10" s="359"/>
      <c r="BE10" s="360" t="s">
        <v>103</v>
      </c>
    </row>
    <row r="11" spans="2:57" ht="12" customHeight="1" x14ac:dyDescent="0.25">
      <c r="B11" s="355"/>
      <c r="C11" s="355"/>
      <c r="D11" s="126" t="str">
        <f>IF('Matriz de Riesgos'!$U$461="","",IF('Matriz de Riesgos'!$U$461='Matriz Calificación'!$D$54,'Matriz de Riesgos'!$E$461,IF('Matriz de Riesgos'!$U$461&lt;&gt;'Matriz Calificación'!$D$54,"")))</f>
        <v/>
      </c>
      <c r="E11" s="127" t="str">
        <f>IF('Matriz de Riesgos'!$U$470="","",IF('Matriz de Riesgos'!$U$470='Matriz Calificación'!$D$54,'Matriz de Riesgos'!$E$470,IF('Matriz de Riesgos'!$U$470&lt;&gt;'Matriz Calificación'!$D$54,"")))</f>
        <v/>
      </c>
      <c r="F11" s="127" t="str">
        <f>IF('Matriz de Riesgos'!$U$479="","",IF('Matriz de Riesgos'!$U$479='Matriz Calificación'!$D$54,'Matriz de Riesgos'!$E$479,IF('Matriz de Riesgos'!$U$479&lt;&gt;'Matriz Calificación'!$D$54,"")))</f>
        <v/>
      </c>
      <c r="G11" s="127" t="str">
        <f>IF('Matriz de Riesgos'!$U$488="","",IF('Matriz de Riesgos'!$U$488='Matriz Calificación'!$D$54,'Matriz de Riesgos'!$E$488,IF('Matriz de Riesgos'!$U$488&lt;&gt;'Matriz Calificación'!$D$54,"")))</f>
        <v/>
      </c>
      <c r="H11" s="127" t="str">
        <f>IF('Matriz de Riesgos'!$U$497="","",IF('Matriz de Riesgos'!$U$497='Matriz Calificación'!$D$54,'Matriz de Riesgos'!$E$497,IF('Matriz de Riesgos'!$U$497&lt;&gt;'Matriz Calificación'!$D$54,"")))</f>
        <v/>
      </c>
      <c r="I11" s="127" t="str">
        <f>IF('Matriz de Riesgos'!$U$506="","",IF('Matriz de Riesgos'!$U$506='Matriz Calificación'!$D$54,'Matriz de Riesgos'!$E$506,IF('Matriz de Riesgos'!$U$506&lt;&gt;'Matriz Calificación'!$D$54,"")))</f>
        <v/>
      </c>
      <c r="J11" s="127" t="str">
        <f>IF('Matriz de Riesgos'!$U$515="","",IF('Matriz de Riesgos'!$U$515='Matriz Calificación'!$D$54,'Matriz de Riesgos'!$E$515,IF('Matriz de Riesgos'!$U$515&lt;&gt;'Matriz Calificación'!$D$54,"")))</f>
        <v/>
      </c>
      <c r="K11" s="127" t="str">
        <f>IF('Matriz de Riesgos'!$U$524="","",IF('Matriz de Riesgos'!$U$524='Matriz Calificación'!$D$54,'Matriz de Riesgos'!$E$524,IF('Matriz de Riesgos'!$U$524&lt;&gt;'Matriz Calificación'!$D$54,"")))</f>
        <v/>
      </c>
      <c r="L11" s="127" t="str">
        <f>IF('Matriz de Riesgos'!$U$533="","",IF('Matriz de Riesgos'!$U$533='Matriz Calificación'!$D$54,'Matriz de Riesgos'!$E$533,IF('Matriz de Riesgos'!$U$533&lt;&gt;'Matriz Calificación'!$D$54,"")))</f>
        <v/>
      </c>
      <c r="M11" s="127" t="str">
        <f>IF('Matriz de Riesgos'!$U$542="","",IF('Matriz de Riesgos'!$U$542='Matriz Calificación'!$D$54,'Matriz de Riesgos'!$E$542,IF('Matriz de Riesgos'!$U$542&lt;&gt;'Matriz Calificación'!$D$54,"")))</f>
        <v/>
      </c>
      <c r="N11" s="126" t="str">
        <f>IF('Matriz de Riesgos'!$U$461="","",IF('Matriz de Riesgos'!$U$461='Matriz Calificación'!$D$55,'Matriz de Riesgos'!$E$461,IF('Matriz de Riesgos'!$U$461&lt;&gt;'Matriz Calificación'!$D$55,"")))</f>
        <v/>
      </c>
      <c r="O11" s="127" t="str">
        <f>IF('Matriz de Riesgos'!$U$470="","",IF('Matriz de Riesgos'!$U$470='Matriz Calificación'!$D$55,'Matriz de Riesgos'!$E$470,IF('Matriz de Riesgos'!$U$470&lt;&gt;'Matriz Calificación'!$D$55,"")))</f>
        <v/>
      </c>
      <c r="P11" s="127" t="str">
        <f>IF('Matriz de Riesgos'!$U$479="","",IF('Matriz de Riesgos'!$U$479='Matriz Calificación'!$D$55,'Matriz de Riesgos'!$E$479,IF('Matriz de Riesgos'!$U$479&lt;&gt;'Matriz Calificación'!$D$55,"")))</f>
        <v/>
      </c>
      <c r="Q11" s="127" t="str">
        <f>IF('Matriz de Riesgos'!$U$488="","",IF('Matriz de Riesgos'!$U$488='Matriz Calificación'!$D$55,'Matriz de Riesgos'!$E$488,IF('Matriz de Riesgos'!$U$488&lt;&gt;'Matriz Calificación'!$D$55,"")))</f>
        <v/>
      </c>
      <c r="R11" s="127" t="str">
        <f>IF('Matriz de Riesgos'!$U$497="","",IF('Matriz de Riesgos'!$U$497='Matriz Calificación'!$D$55,'Matriz de Riesgos'!$E$497,IF('Matriz de Riesgos'!$U$497&lt;&gt;'Matriz Calificación'!$D$55,"")))</f>
        <v/>
      </c>
      <c r="S11" s="127" t="str">
        <f>IF('Matriz de Riesgos'!$U$506="","",IF('Matriz de Riesgos'!$U$506='Matriz Calificación'!$D$55,'Matriz de Riesgos'!$E$506,IF('Matriz de Riesgos'!$U$506&lt;&gt;'Matriz Calificación'!$D$55,"")))</f>
        <v/>
      </c>
      <c r="T11" s="127" t="str">
        <f>IF('Matriz de Riesgos'!$U$515="","",IF('Matriz de Riesgos'!$U$515='Matriz Calificación'!$D$55,'Matriz de Riesgos'!$E$515,IF('Matriz de Riesgos'!$U$515&lt;&gt;'Matriz Calificación'!$D$55,"")))</f>
        <v/>
      </c>
      <c r="U11" s="127" t="str">
        <f>IF('Matriz de Riesgos'!$U$524="","",IF('Matriz de Riesgos'!$U$524='Matriz Calificación'!$D$55,'Matriz de Riesgos'!$E$524,IF('Matriz de Riesgos'!$U$524&lt;&gt;'Matriz Calificación'!$D$55,"")))</f>
        <v/>
      </c>
      <c r="V11" s="127" t="str">
        <f>IF('Matriz de Riesgos'!$U$533="","",IF('Matriz de Riesgos'!$U$533='Matriz Calificación'!$D$55,'Matriz de Riesgos'!$E$533,IF('Matriz de Riesgos'!$U$533&lt;&gt;'Matriz Calificación'!$D$55,"")))</f>
        <v/>
      </c>
      <c r="W11" s="127" t="str">
        <f>IF('Matriz de Riesgos'!$U$542="","",IF('Matriz de Riesgos'!$U$542='Matriz Calificación'!$D$55,'Matriz de Riesgos'!$E$542,IF('Matriz de Riesgos'!$U$542&lt;&gt;'Matriz Calificación'!$D$55,"")))</f>
        <v/>
      </c>
      <c r="X11" s="130" t="str">
        <f>IF('Matriz de Riesgos'!$U$461="","",IF('Matriz de Riesgos'!$U$461='Matriz Calificación'!$D$57,'Matriz de Riesgos'!$E$461,IF('Matriz de Riesgos'!$U$461&lt;&gt;'Matriz Calificación'!$D$57,"")))</f>
        <v/>
      </c>
      <c r="Y11" s="131" t="str">
        <f>IF('Matriz de Riesgos'!$U$470="","",IF('Matriz de Riesgos'!$U$470='Matriz Calificación'!$D$57,'Matriz de Riesgos'!$E$470,IF('Matriz de Riesgos'!$U$470&lt;&gt;'Matriz Calificación'!$D$57,"")))</f>
        <v/>
      </c>
      <c r="Z11" s="131" t="str">
        <f>IF('Matriz de Riesgos'!$U$479="","",IF('Matriz de Riesgos'!$U$479='Matriz Calificación'!$D$57,'Matriz de Riesgos'!$E$479,IF('Matriz de Riesgos'!$U$479&lt;&gt;'Matriz Calificación'!$D$57,"")))</f>
        <v/>
      </c>
      <c r="AA11" s="131" t="str">
        <f>IF('Matriz de Riesgos'!$U$488="","",IF('Matriz de Riesgos'!$U$488='Matriz Calificación'!$D$57,'Matriz de Riesgos'!$E$488,IF('Matriz de Riesgos'!$U$488&lt;&gt;'Matriz Calificación'!$D$57,"")))</f>
        <v/>
      </c>
      <c r="AB11" s="131" t="str">
        <f>IF('Matriz de Riesgos'!$U$497="","",IF('Matriz de Riesgos'!$U$497='Matriz Calificación'!$D$57,'Matriz de Riesgos'!$E$497,IF('Matriz de Riesgos'!$U$497&lt;&gt;'Matriz Calificación'!$D$57,"")))</f>
        <v/>
      </c>
      <c r="AC11" s="131" t="str">
        <f>IF('Matriz de Riesgos'!$U$506="","",IF('Matriz de Riesgos'!$U$506='Matriz Calificación'!$D$57,'Matriz de Riesgos'!$E$506,IF('Matriz de Riesgos'!$U$506&lt;&gt;'Matriz Calificación'!$D$57,"")))</f>
        <v/>
      </c>
      <c r="AD11" s="131" t="str">
        <f>IF('Matriz de Riesgos'!$U$515="","",IF('Matriz de Riesgos'!$U$515='Matriz Calificación'!$D$57,'Matriz de Riesgos'!$E$515,IF('Matriz de Riesgos'!$U$515&lt;&gt;'Matriz Calificación'!$D$57,"")))</f>
        <v/>
      </c>
      <c r="AE11" s="131" t="str">
        <f>IF('Matriz de Riesgos'!$U$524="","",IF('Matriz de Riesgos'!$U$524='Matriz Calificación'!$D$57,'Matriz de Riesgos'!$E$524,IF('Matriz de Riesgos'!$U$524&lt;&gt;'Matriz Calificación'!$D$57,"")))</f>
        <v/>
      </c>
      <c r="AF11" s="131" t="str">
        <f>IF('Matriz de Riesgos'!$U$533="","",IF('Matriz de Riesgos'!$U$533='Matriz Calificación'!$D$57,'Matriz de Riesgos'!$E$533,IF('Matriz de Riesgos'!$U$533&lt;&gt;'Matriz Calificación'!$D$57,"")))</f>
        <v/>
      </c>
      <c r="AG11" s="132" t="str">
        <f>IF('Matriz de Riesgos'!$U$542="","",IF('Matriz de Riesgos'!$U$542='Matriz Calificación'!$D$57,'Matriz de Riesgos'!$E$542,IF('Matriz de Riesgos'!$U$542&lt;&gt;'Matriz Calificación'!$D$57,"")))</f>
        <v/>
      </c>
      <c r="AH11" s="128" t="str">
        <f>IF('Matriz de Riesgos'!$U$461="","",IF('Matriz de Riesgos'!$U$461='Matriz Calificación'!$D$65,'Matriz de Riesgos'!$E$461,IF('Matriz de Riesgos'!$U$461&lt;&gt;'Matriz Calificación'!$D$65,"")))</f>
        <v/>
      </c>
      <c r="AI11" s="129" t="str">
        <f>IF('Matriz de Riesgos'!$U$470="","",IF('Matriz de Riesgos'!$U$470='Matriz Calificación'!$D$65,'Matriz de Riesgos'!$E$470,IF('Matriz de Riesgos'!$U$470&lt;&gt;'Matriz Calificación'!$D$65,"")))</f>
        <v/>
      </c>
      <c r="AJ11" s="129" t="str">
        <f>IF('Matriz de Riesgos'!$U$479="","",IF('Matriz de Riesgos'!$U$479='Matriz Calificación'!$D$65,'Matriz de Riesgos'!$E$479,IF('Matriz de Riesgos'!$U$479&lt;&gt;'Matriz Calificación'!$D$65,"")))</f>
        <v/>
      </c>
      <c r="AK11" s="129" t="str">
        <f>IF('Matriz de Riesgos'!$U$488="","",IF('Matriz de Riesgos'!$U$488='Matriz Calificación'!$D$65,'Matriz de Riesgos'!$E$488,IF('Matriz de Riesgos'!$U$488&lt;&gt;'Matriz Calificación'!$D$65,"")))</f>
        <v/>
      </c>
      <c r="AL11" s="129" t="str">
        <f>IF('Matriz de Riesgos'!$U$497="","",IF('Matriz de Riesgos'!$U$497='Matriz Calificación'!$D$65,'Matriz de Riesgos'!$E$497,IF('Matriz de Riesgos'!$U$497&lt;&gt;'Matriz Calificación'!$D$65,"")))</f>
        <v/>
      </c>
      <c r="AM11" s="129" t="str">
        <f>IF('Matriz de Riesgos'!$U$506="","",IF('Matriz de Riesgos'!$U$506='Matriz Calificación'!$D$65,'Matriz de Riesgos'!$E$506,IF('Matriz de Riesgos'!$U$506&lt;&gt;'Matriz Calificación'!$D$65,"")))</f>
        <v/>
      </c>
      <c r="AN11" s="129" t="str">
        <f>IF('Matriz de Riesgos'!$U$515="","",IF('Matriz de Riesgos'!$U$515='Matriz Calificación'!$D$65,'Matriz de Riesgos'!$E$515,IF('Matriz de Riesgos'!$U$515&lt;&gt;'Matriz Calificación'!$D$65,"")))</f>
        <v/>
      </c>
      <c r="AO11" s="129" t="str">
        <f>IF('Matriz de Riesgos'!$U$524="","",IF('Matriz de Riesgos'!$U$524='Matriz Calificación'!$D$65,'Matriz de Riesgos'!$E$524,IF('Matriz de Riesgos'!$U$524&lt;&gt;'Matriz Calificación'!$D$65,"")))</f>
        <v/>
      </c>
      <c r="AP11" s="129" t="str">
        <f>IF('Matriz de Riesgos'!$U$533="","",IF('Matriz de Riesgos'!$U$533='Matriz Calificación'!$D$65,'Matriz de Riesgos'!$E$533,IF('Matriz de Riesgos'!$U$533&lt;&gt;'Matriz Calificación'!$D$65,"")))</f>
        <v/>
      </c>
      <c r="AQ11" s="133" t="str">
        <f>IF('Matriz de Riesgos'!$U$542="","",IF('Matriz de Riesgos'!$U$542='Matriz Calificación'!$D$65,'Matriz de Riesgos'!$E$542,IF('Matriz de Riesgos'!$U$542&lt;&gt;'Matriz Calificación'!$D$65,"")))</f>
        <v/>
      </c>
      <c r="AR11" s="134" t="str">
        <f>IF('Matriz de Riesgos'!$U$461="","",IF('Matriz de Riesgos'!$U$461='Matriz Calificación'!$D$74,'Matriz de Riesgos'!$E$461,IF('Matriz de Riesgos'!$U$461&lt;&gt;'Matriz Calificación'!$D$74,"")))</f>
        <v/>
      </c>
      <c r="AS11" s="135" t="str">
        <f>IF('Matriz de Riesgos'!$U$470="","",IF('Matriz de Riesgos'!$U$470='Matriz Calificación'!$D$74,'Matriz de Riesgos'!$E$470,IF('Matriz de Riesgos'!$U$470&lt;&gt;'Matriz Calificación'!$D$74,"")))</f>
        <v/>
      </c>
      <c r="AT11" s="135" t="str">
        <f>IF('Matriz de Riesgos'!$U$479="","",IF('Matriz de Riesgos'!$U$479='Matriz Calificación'!$D$74,'Matriz de Riesgos'!$E$479,IF('Matriz de Riesgos'!$U$479&lt;&gt;'Matriz Calificación'!$D$74,"")))</f>
        <v/>
      </c>
      <c r="AU11" s="135" t="str">
        <f>IF('Matriz de Riesgos'!$U$488="","",IF('Matriz de Riesgos'!$U$488='Matriz Calificación'!$D$74,'Matriz de Riesgos'!$E$488,IF('Matriz de Riesgos'!$U$488&lt;&gt;'Matriz Calificación'!$D$74,"")))</f>
        <v/>
      </c>
      <c r="AV11" s="151" t="str">
        <f>IF('Matriz de Riesgos'!$U$497="","",IF('Matriz de Riesgos'!$U$497='Matriz Calificación'!$D$74,'Matriz de Riesgos'!$E$497,IF('Matriz de Riesgos'!$U$497&lt;&gt;'Matriz Calificación'!$D$74,"")))</f>
        <v/>
      </c>
      <c r="AW11" s="151" t="str">
        <f>IF('Matriz de Riesgos'!$U$506="","",IF('Matriz de Riesgos'!$U$506='Matriz Calificación'!$D$74,'Matriz de Riesgos'!$E$506,IF('Matriz de Riesgos'!$U$506&lt;&gt;'Matriz Calificación'!$D$74,"")))</f>
        <v/>
      </c>
      <c r="AX11" s="151" t="str">
        <f>IF('Matriz de Riesgos'!$U$515="","",IF('Matriz de Riesgos'!$U$515='Matriz Calificación'!$D$74,'Matriz de Riesgos'!$E$515,IF('Matriz de Riesgos'!$U$515&lt;&gt;'Matriz Calificación'!$D$74,"")))</f>
        <v/>
      </c>
      <c r="AY11" s="151" t="str">
        <f>IF('Matriz de Riesgos'!$U$524="","",IF('Matriz de Riesgos'!$U$524='Matriz Calificación'!$D$74,'Matriz de Riesgos'!$E$524,IF('Matriz de Riesgos'!$U$524&lt;&gt;'Matriz Calificación'!$D$74,"")))</f>
        <v/>
      </c>
      <c r="AZ11" s="151" t="str">
        <f>IF('Matriz de Riesgos'!$U$533="","",IF('Matriz de Riesgos'!$U$533='Matriz Calificación'!$D$74,'Matriz de Riesgos'!$E$533,IF('Matriz de Riesgos'!$U$533&lt;&gt;'Matriz Calificación'!$D$74,"")))</f>
        <v/>
      </c>
      <c r="BA11" s="136" t="str">
        <f>IF('Matriz de Riesgos'!$U$542="","",IF('Matriz de Riesgos'!$U$542='Matriz Calificación'!$D$74,'Matriz de Riesgos'!$E$542,IF('Matriz de Riesgos'!$U$542&lt;&gt;'Matriz Calificación'!$D$74,"")))</f>
        <v/>
      </c>
      <c r="BC11" s="359"/>
      <c r="BD11" s="359"/>
      <c r="BE11" s="360"/>
    </row>
    <row r="12" spans="2:57" ht="12" customHeight="1" x14ac:dyDescent="0.25">
      <c r="B12" s="355"/>
      <c r="C12" s="355"/>
      <c r="D12" s="126" t="str">
        <f>IF('Matriz de Riesgos'!$U$551="","",IF('Matriz de Riesgos'!$U$551='Matriz Calificación'!$D$54,'Matriz de Riesgos'!$E$551,IF('Matriz de Riesgos'!$U$551&lt;&gt;'Matriz Calificación'!$D$54,"")))</f>
        <v/>
      </c>
      <c r="E12" s="127" t="str">
        <f>IF('Matriz de Riesgos'!$U$560="","",IF('Matriz de Riesgos'!$U$560='Matriz Calificación'!$D$54,'Matriz de Riesgos'!$E$560,IF('Matriz de Riesgos'!$U$560&lt;&gt;'Matriz Calificación'!$D$54,"")))</f>
        <v/>
      </c>
      <c r="F12" s="127" t="str">
        <f>IF('Matriz de Riesgos'!$U$569="","",IF('Matriz de Riesgos'!$U$569='Matriz Calificación'!$D$54,'Matriz de Riesgos'!$E$569,IF('Matriz de Riesgos'!$U$569&lt;&gt;'Matriz Calificación'!$D$54,"")))</f>
        <v/>
      </c>
      <c r="G12" s="127" t="str">
        <f>IF('Matriz de Riesgos'!$U$578="","",IF('Matriz de Riesgos'!$U$578='Matriz Calificación'!$D$54,'Matriz de Riesgos'!$E$578,IF('Matriz de Riesgos'!$U$578&lt;&gt;'Matriz Calificación'!$D$54,"")))</f>
        <v/>
      </c>
      <c r="H12" s="127" t="str">
        <f>IF('Matriz de Riesgos'!$U$587="","",IF('Matriz de Riesgos'!$U$587='Matriz Calificación'!$D$54,'Matriz de Riesgos'!$E$587,IF('Matriz de Riesgos'!$U$587&lt;&gt;'Matriz Calificación'!$D$54,"")))</f>
        <v/>
      </c>
      <c r="I12" s="127" t="str">
        <f>IF('Matriz de Riesgos'!$U$596="","",IF('Matriz de Riesgos'!$U$596='Matriz Calificación'!$D$54,'Matriz de Riesgos'!$E$596,IF('Matriz de Riesgos'!$U$596&lt;&gt;'Matriz Calificación'!$D$54,"")))</f>
        <v/>
      </c>
      <c r="J12" s="127" t="str">
        <f>IF('Matriz de Riesgos'!$U$605="","",IF('Matriz de Riesgos'!$U$605='Matriz Calificación'!$D$54,'Matriz de Riesgos'!$E$605,IF('Matriz de Riesgos'!$U$605&lt;&gt;'Matriz Calificación'!$D$54,"")))</f>
        <v/>
      </c>
      <c r="K12" s="127" t="str">
        <f>IF('Matriz de Riesgos'!$U$614="","",IF('Matriz de Riesgos'!$U$614='Matriz Calificación'!$D$54,'Matriz de Riesgos'!$E$614,IF('Matriz de Riesgos'!$U$614&lt;&gt;'Matriz Calificación'!$D$54,"")))</f>
        <v/>
      </c>
      <c r="L12" s="127" t="str">
        <f>IF('Matriz de Riesgos'!$U$623="","",IF('Matriz de Riesgos'!$U$623='Matriz Calificación'!$D$54,'Matriz de Riesgos'!$E$623,IF('Matriz de Riesgos'!$U$623&lt;&gt;'Matriz Calificación'!$D$54,"")))</f>
        <v/>
      </c>
      <c r="M12" s="127" t="str">
        <f>IF('Matriz de Riesgos'!$U$632="","",IF('Matriz de Riesgos'!$U$632='Matriz Calificación'!$D$54,'Matriz de Riesgos'!$E$632,IF('Matriz de Riesgos'!$U$632&lt;&gt;'Matriz Calificación'!$D$54,"")))</f>
        <v/>
      </c>
      <c r="N12" s="126" t="str">
        <f>IF('Matriz de Riesgos'!$U$551="","",IF('Matriz de Riesgos'!$U$551='Matriz Calificación'!$D$55,'Matriz de Riesgos'!$E$551,IF('Matriz de Riesgos'!$U$551&lt;&gt;'Matriz Calificación'!$D$55,"")))</f>
        <v/>
      </c>
      <c r="O12" s="127" t="str">
        <f>IF('Matriz de Riesgos'!$U$560="","",IF('Matriz de Riesgos'!$U$560='Matriz Calificación'!$D$55,'Matriz de Riesgos'!$E$560,IF('Matriz de Riesgos'!$U$560&lt;&gt;'Matriz Calificación'!$D$54,"")))</f>
        <v/>
      </c>
      <c r="P12" s="127" t="str">
        <f>IF('Matriz de Riesgos'!$U$569="","",IF('Matriz de Riesgos'!$U$569='Matriz Calificación'!$D$55,'Matriz de Riesgos'!$E$569,IF('Matriz de Riesgos'!$U$569&lt;&gt;'Matriz Calificación'!$D$55,"")))</f>
        <v/>
      </c>
      <c r="Q12" s="127" t="str">
        <f>IF('Matriz de Riesgos'!$U$578="","",IF('Matriz de Riesgos'!$U$578='Matriz Calificación'!$D$55,'Matriz de Riesgos'!$E$578,IF('Matriz de Riesgos'!$U$578&lt;&gt;'Matriz Calificación'!$D$55,"")))</f>
        <v/>
      </c>
      <c r="R12" s="127" t="str">
        <f>IF('Matriz de Riesgos'!$U$587="","",IF('Matriz de Riesgos'!$U$587='Matriz Calificación'!$D$55,'Matriz de Riesgos'!$E$587,IF('Matriz de Riesgos'!$U$587&lt;&gt;'Matriz Calificación'!$D$55,"")))</f>
        <v/>
      </c>
      <c r="S12" s="127" t="str">
        <f>IF('Matriz de Riesgos'!$U$596="","",IF('Matriz de Riesgos'!$U$596='Matriz Calificación'!$D$55,'Matriz de Riesgos'!$E$596,IF('Matriz de Riesgos'!$U$596&lt;&gt;'Matriz Calificación'!$D$55,"")))</f>
        <v/>
      </c>
      <c r="T12" s="127" t="str">
        <f>IF('Matriz de Riesgos'!$U$605="","",IF('Matriz de Riesgos'!$U$605='Matriz Calificación'!$D$55,'Matriz de Riesgos'!$E$605,IF('Matriz de Riesgos'!$U$605&lt;&gt;'Matriz Calificación'!$D$55,"")))</f>
        <v/>
      </c>
      <c r="U12" s="127" t="str">
        <f>IF('Matriz de Riesgos'!$U$614="","",IF('Matriz de Riesgos'!$U$614='Matriz Calificación'!$D$55,'Matriz de Riesgos'!$E$614,IF('Matriz de Riesgos'!$U$614&lt;&gt;'Matriz Calificación'!$D$55,"")))</f>
        <v/>
      </c>
      <c r="V12" s="127" t="str">
        <f>IF('Matriz de Riesgos'!$U$623="","",IF('Matriz de Riesgos'!$U$623='Matriz Calificación'!$D$55,'Matriz de Riesgos'!$E$623,IF('Matriz de Riesgos'!$U$623&lt;&gt;'Matriz Calificación'!$D$55,"")))</f>
        <v/>
      </c>
      <c r="W12" s="127" t="str">
        <f>IF('Matriz de Riesgos'!$U$632="","",IF('Matriz de Riesgos'!$U$632='Matriz Calificación'!$D$55,'Matriz de Riesgos'!$E$632,IF('Matriz de Riesgos'!$U$632&lt;&gt;'Matriz Calificación'!$D$55,"")))</f>
        <v/>
      </c>
      <c r="X12" s="160" t="str">
        <f>IF('Matriz de Riesgos'!$U$551="","",IF('Matriz de Riesgos'!$U$551='Matriz Calificación'!$D$57,'Matriz de Riesgos'!$E$551,IF('Matriz de Riesgos'!$U$551&lt;&gt;'Matriz Calificación'!$D$57,"")))</f>
        <v/>
      </c>
      <c r="Y12" s="161" t="str">
        <f>IF('Matriz de Riesgos'!$U$560="","",IF('Matriz de Riesgos'!$U$560='Matriz Calificación'!$D$57,'Matriz de Riesgos'!$E$560,IF('Matriz de Riesgos'!$U$560&lt;&gt;'Matriz Calificación'!$D$57,"")))</f>
        <v/>
      </c>
      <c r="Z12" s="161" t="str">
        <f>IF('Matriz de Riesgos'!$U$569="","",IF('Matriz de Riesgos'!$U$569='Matriz Calificación'!$D$57,'Matriz de Riesgos'!$E$569,IF('Matriz de Riesgos'!$U$569&lt;&gt;'Matriz Calificación'!$D$57,"")))</f>
        <v/>
      </c>
      <c r="AA12" s="161" t="str">
        <f>IF('Matriz de Riesgos'!$U$578="","",IF('Matriz de Riesgos'!$U$578='Matriz Calificación'!$D$57,'Matriz de Riesgos'!$E$578,IF('Matriz de Riesgos'!$U$578&lt;&gt;'Matriz Calificación'!$D$57,"")))</f>
        <v/>
      </c>
      <c r="AB12" s="162" t="str">
        <f>IF('Matriz de Riesgos'!$U$587="","",IF('Matriz de Riesgos'!$U$587='Matriz Calificación'!$D$57,'Matriz de Riesgos'!$E$587,IF('Matriz de Riesgos'!$U$587&lt;&gt;'Matriz Calificación'!$D$57,"")))</f>
        <v/>
      </c>
      <c r="AC12" s="162" t="str">
        <f>IF('Matriz de Riesgos'!$U$596="","",IF('Matriz de Riesgos'!$U$596='Matriz Calificación'!$D$57,'Matriz de Riesgos'!$E$596,IF('Matriz de Riesgos'!$U$596&lt;&gt;'Matriz Calificación'!$D$57,"")))</f>
        <v/>
      </c>
      <c r="AD12" s="162" t="str">
        <f>IF('Matriz de Riesgos'!$U$605="","",IF('Matriz de Riesgos'!$U$605='Matriz Calificación'!$D$57,'Matriz de Riesgos'!$E$605,IF('Matriz de Riesgos'!$U$605&lt;&gt;'Matriz Calificación'!$D$57,"")))</f>
        <v/>
      </c>
      <c r="AE12" s="162" t="str">
        <f>IF('Matriz de Riesgos'!$U$614="","",IF('Matriz de Riesgos'!$U$614='Matriz Calificación'!$D$57,'Matriz de Riesgos'!$E$614,IF('Matriz de Riesgos'!$U$614&lt;&gt;'Matriz Calificación'!$D$57,"")))</f>
        <v/>
      </c>
      <c r="AF12" s="162" t="str">
        <f>IF('Matriz de Riesgos'!$U$623="","",IF('Matriz de Riesgos'!$U$623='Matriz Calificación'!$D$57,'Matriz de Riesgos'!$E$623,IF('Matriz de Riesgos'!$U$623&lt;&gt;'Matriz Calificación'!$D$57,"")))</f>
        <v/>
      </c>
      <c r="AG12" s="163" t="str">
        <f>IF('Matriz de Riesgos'!$U$632="","",IF('Matriz de Riesgos'!$U$632='Matriz Calificación'!$D$57,'Matriz de Riesgos'!$E$632,IF('Matriz de Riesgos'!$U$632&lt;&gt;'Matriz Calificación'!$D$57,"")))</f>
        <v/>
      </c>
      <c r="AH12" s="128" t="str">
        <f>IF('Matriz de Riesgos'!$U$551="","",IF('Matriz de Riesgos'!$U$551='Matriz Calificación'!$D$65,'Matriz de Riesgos'!$E$551,IF('Matriz de Riesgos'!$U$551&lt;&gt;'Matriz Calificación'!$D$65,"")))</f>
        <v/>
      </c>
      <c r="AI12" s="129" t="str">
        <f>IF('Matriz de Riesgos'!$U$560="","",IF('Matriz de Riesgos'!$U$560='Matriz Calificación'!$D$65,'Matriz de Riesgos'!$E$560,IF('Matriz de Riesgos'!$U$560&lt;&gt;'Matriz Calificación'!$D$65,"")))</f>
        <v/>
      </c>
      <c r="AJ12" s="129" t="str">
        <f>IF('Matriz de Riesgos'!$U$569="","",IF('Matriz de Riesgos'!$U$569='Matriz Calificación'!$D$65,'Matriz de Riesgos'!$E$569,IF('Matriz de Riesgos'!$U$569&lt;&gt;'Matriz Calificación'!$D$65,"")))</f>
        <v/>
      </c>
      <c r="AK12" s="129" t="str">
        <f>IF('Matriz de Riesgos'!$U$578="","",IF('Matriz de Riesgos'!$U$578='Matriz Calificación'!$D$65,'Matriz de Riesgos'!$E$578,IF('Matriz de Riesgos'!$U$578&lt;&gt;'Matriz Calificación'!$D$65,"")))</f>
        <v/>
      </c>
      <c r="AL12" s="129" t="str">
        <f>IF('Matriz de Riesgos'!$U$587="","",IF('Matriz de Riesgos'!$U$587='Matriz Calificación'!$D$65,'Matriz de Riesgos'!$E$587,IF('Matriz de Riesgos'!$U$587&lt;&gt;'Matriz Calificación'!$D$65,"")))</f>
        <v/>
      </c>
      <c r="AM12" s="129" t="str">
        <f>IF('Matriz de Riesgos'!$U$596="","",IF('Matriz de Riesgos'!$U$596='Matriz Calificación'!$D$65,'Matriz de Riesgos'!$E$596,IF('Matriz de Riesgos'!$U$596&lt;&gt;'Matriz Calificación'!$D$65,"")))</f>
        <v/>
      </c>
      <c r="AN12" s="129" t="str">
        <f>IF('Matriz de Riesgos'!$U$605="","",IF('Matriz de Riesgos'!$U$605='Matriz Calificación'!$D$65,'Matriz de Riesgos'!$E$605,IF('Matriz de Riesgos'!$U$605&lt;&gt;'Matriz Calificación'!$D$65,"")))</f>
        <v/>
      </c>
      <c r="AO12" s="129" t="str">
        <f>IF('Matriz de Riesgos'!$U$614="","",IF('Matriz de Riesgos'!$U$614='Matriz Calificación'!$D$65,'Matriz de Riesgos'!$E$614,IF('Matriz de Riesgos'!$U$614&lt;&gt;'Matriz Calificación'!$D$65,"")))</f>
        <v/>
      </c>
      <c r="AP12" s="129" t="str">
        <f>IF('Matriz de Riesgos'!$U$623="","",IF('Matriz de Riesgos'!$U$623='Matriz Calificación'!$D$65,'Matriz de Riesgos'!$E$623,IF('Matriz de Riesgos'!$U$623&lt;&gt;'Matriz Calificación'!$D$65,"")))</f>
        <v/>
      </c>
      <c r="AQ12" s="133" t="str">
        <f>IF('Matriz de Riesgos'!$U$632="","",IF('Matriz de Riesgos'!$U$632='Matriz Calificación'!$D$65,'Matriz de Riesgos'!$E$632,IF('Matriz de Riesgos'!$U$632&lt;&gt;'Matriz Calificación'!$D$65,"")))</f>
        <v/>
      </c>
      <c r="AR12" s="134" t="str">
        <f>IF('Matriz de Riesgos'!$U$551="","",IF('Matriz de Riesgos'!$U$551='Matriz Calificación'!$D$74,'Matriz de Riesgos'!$E$551,IF('Matriz de Riesgos'!$U$551&lt;&gt;'Matriz Calificación'!$D$74,"")))</f>
        <v/>
      </c>
      <c r="AS12" s="135" t="str">
        <f>IF('Matriz de Riesgos'!$U$560="","",IF('Matriz de Riesgos'!$U$560='Matriz Calificación'!$D$74,'Matriz de Riesgos'!$E$560,IF('Matriz de Riesgos'!$U$560&lt;&gt;'Matriz Calificación'!$D$74,"")))</f>
        <v/>
      </c>
      <c r="AT12" s="135" t="str">
        <f>IF('Matriz de Riesgos'!$U$569="","",IF('Matriz de Riesgos'!$U$569='Matriz Calificación'!$D$74,'Matriz de Riesgos'!$E$569,IF('Matriz de Riesgos'!$U$569&lt;&gt;'Matriz Calificación'!$D$74,"")))</f>
        <v/>
      </c>
      <c r="AU12" s="135" t="str">
        <f>IF('Matriz de Riesgos'!$U$578="","",IF('Matriz de Riesgos'!$U$578='Matriz Calificación'!$D$74,'Matriz de Riesgos'!$E$578,IF('Matriz de Riesgos'!$U$578&lt;&gt;'Matriz Calificación'!$D$74,"")))</f>
        <v/>
      </c>
      <c r="AV12" s="151" t="str">
        <f>IF('Matriz de Riesgos'!$U$587="","",IF('Matriz de Riesgos'!$U$587='Matriz Calificación'!$D$74,'Matriz de Riesgos'!$E$587,IF('Matriz de Riesgos'!$U$587&lt;&gt;'Matriz Calificación'!$D$74,"")))</f>
        <v/>
      </c>
      <c r="AW12" s="151" t="str">
        <f>IF('Matriz de Riesgos'!$U$596="","",IF('Matriz de Riesgos'!$U$596='Matriz Calificación'!$D$74,'Matriz de Riesgos'!$E$596,IF('Matriz de Riesgos'!$U$596&lt;&gt;'Matriz Calificación'!$D$74,"")))</f>
        <v/>
      </c>
      <c r="AX12" s="151" t="str">
        <f>IF('Matriz de Riesgos'!$U$605="","",IF('Matriz de Riesgos'!$U$605='Matriz Calificación'!$D$74,'Matriz de Riesgos'!$E$605,IF('Matriz de Riesgos'!$U$605&lt;&gt;'Matriz Calificación'!$D$74,"")))</f>
        <v/>
      </c>
      <c r="AY12" s="151" t="str">
        <f>IF('Matriz de Riesgos'!$U$614="","",IF('Matriz de Riesgos'!$U$614='Matriz Calificación'!$D$74,'Matriz de Riesgos'!$E$614,IF('Matriz de Riesgos'!$U$614&lt;&gt;'Matriz Calificación'!$D$74,"")))</f>
        <v/>
      </c>
      <c r="AZ12" s="151" t="str">
        <f>IF('Matriz de Riesgos'!$U$623="","",IF('Matriz de Riesgos'!$U$623='Matriz Calificación'!$D$74,'Matriz de Riesgos'!$E$623,IF('Matriz de Riesgos'!$U$623&lt;&gt;'Matriz Calificación'!$D$74,"")))</f>
        <v/>
      </c>
      <c r="BA12" s="136" t="str">
        <f>IF('Matriz de Riesgos'!$U$632="","",IF('Matriz de Riesgos'!$U$632='Matriz Calificación'!$D$74,'Matriz de Riesgos'!$E$632,IF('Matriz de Riesgos'!$U$632&lt;&gt;'Matriz Calificación'!$D$74,"")))</f>
        <v/>
      </c>
      <c r="BC12" s="361" t="s">
        <v>104</v>
      </c>
      <c r="BD12" s="361"/>
      <c r="BE12" s="360" t="s">
        <v>105</v>
      </c>
    </row>
    <row r="13" spans="2:57" ht="12" customHeight="1" x14ac:dyDescent="0.25">
      <c r="B13" s="354" t="s">
        <v>106</v>
      </c>
      <c r="C13" s="358">
        <v>0.4</v>
      </c>
      <c r="D13" s="157" t="str">
        <f>IF('Matriz de Riesgos'!$U$11="","",IF('Matriz de Riesgos'!$U$11='Matriz Calificación'!$D$56,'Matriz de Riesgos'!$E$11,IF('Matriz de Riesgos'!$U$11&lt;&gt;'Matriz Calificación'!$D$56,"")))</f>
        <v/>
      </c>
      <c r="E13" s="158" t="str">
        <f>IF('Matriz de Riesgos'!$U$20="","",IF('Matriz de Riesgos'!$U$20='Matriz Calificación'!$D$56,'Matriz de Riesgos'!$E$20,IF('Matriz de Riesgos'!$U$20&lt;&gt;'Matriz Calificación'!$D$56,"")))</f>
        <v/>
      </c>
      <c r="F13" s="158" t="str">
        <f>IF('Matriz de Riesgos'!$U$29="","",IF('Matriz de Riesgos'!$U$29='Matriz Calificación'!$D$56,'Matriz de Riesgos'!$E$29,IF('Matriz de Riesgos'!$U$29&lt;&gt;'Matriz Calificación'!$D$56,"")))</f>
        <v/>
      </c>
      <c r="G13" s="158" t="str">
        <f>IF('Matriz de Riesgos'!$U$38="","",IF('Matriz de Riesgos'!$U$38='Matriz Calificación'!$D$56,'Matriz de Riesgos'!$E$38,IF('Matriz de Riesgos'!$U$38&lt;&gt;'Matriz Calificación'!$D$56,"")))</f>
        <v/>
      </c>
      <c r="H13" s="158" t="str">
        <f>IF('Matriz de Riesgos'!$U$47="","",IF('Matriz de Riesgos'!$U$47='Matriz Calificación'!$D$56,'Matriz de Riesgos'!$E$47,IF('Matriz de Riesgos'!$U$47&lt;&gt;'Matriz Calificación'!$D$56,"")))</f>
        <v/>
      </c>
      <c r="I13" s="158" t="str">
        <f>IF('Matriz de Riesgos'!$U$56="","",IF('Matriz de Riesgos'!$U$56='Matriz Calificación'!$D$56,'Matriz de Riesgos'!$E$56,IF('Matriz de Riesgos'!$U$56&lt;&gt;'Matriz Calificación'!$D$56,"")))</f>
        <v/>
      </c>
      <c r="J13" s="158" t="str">
        <f>IF('Matriz de Riesgos'!$U$65="","",IF('Matriz de Riesgos'!$U$65='Matriz Calificación'!$D$56,'Matriz de Riesgos'!$E$65,IF('Matriz de Riesgos'!$U$65&lt;&gt;'Matriz Calificación'!$D$56,"")))</f>
        <v/>
      </c>
      <c r="K13" s="158" t="str">
        <f>IF('Matriz de Riesgos'!$U$74="","",IF('Matriz de Riesgos'!$U$74='Matriz Calificación'!$D$56,'Matriz de Riesgos'!$E$74,IF('Matriz de Riesgos'!$U$74&lt;&gt;'Matriz Calificación'!$D$56,"")))</f>
        <v/>
      </c>
      <c r="L13" s="158" t="str">
        <f>IF('Matriz de Riesgos'!$U$83="","",IF('Matriz de Riesgos'!$U$83='Matriz Calificación'!$D$56,'Matriz de Riesgos'!$E$83,IF('Matriz de Riesgos'!$U$83&lt;&gt;'Matriz Calificación'!$D$56,"")))</f>
        <v/>
      </c>
      <c r="M13" s="158" t="str">
        <f>IF('Matriz de Riesgos'!$U$92="","",IF('Matriz de Riesgos'!$U$92='Matriz Calificación'!$D$56,'Matriz de Riesgos'!$E$92,IF('Matriz de Riesgos'!$U$92&lt;&gt;'Matriz Calificación'!$D$56,"")))</f>
        <v/>
      </c>
      <c r="N13" s="159" t="str">
        <f>IF('Matriz de Riesgos'!$U$11="","",IF('Matriz de Riesgos'!$U$11='Matriz Calificación'!$D$58,'Matriz de Riesgos'!$E$11,IF('Matriz de Riesgos'!$U$11&lt;&gt;'Matriz Calificación'!$D$58,"")))</f>
        <v/>
      </c>
      <c r="O13" s="118" t="str">
        <f>IF('Matriz de Riesgos'!$U$20="","",IF('Matriz de Riesgos'!$U$20='Matriz Calificación'!$D$58,'Matriz de Riesgos'!$E$20,IF('Matriz de Riesgos'!$U$20&lt;&gt;'Matriz Calificación'!$D$58,"")))</f>
        <v/>
      </c>
      <c r="P13" s="118" t="str">
        <f>IF('Matriz de Riesgos'!$U$29="","",IF('Matriz de Riesgos'!$U$29='Matriz Calificación'!$D$58,'Matriz de Riesgos'!$E$29,IF('Matriz de Riesgos'!$U$29&lt;&gt;'Matriz Calificación'!$D$58,"")))</f>
        <v/>
      </c>
      <c r="Q13" s="118" t="str">
        <f>IF('Matriz de Riesgos'!$U$38="","",IF('Matriz de Riesgos'!$U$38='Matriz Calificación'!$D$58,'Matriz de Riesgos'!$E$38,IF('Matriz de Riesgos'!$U$38&lt;&gt;'Matriz Calificación'!$D$58,"")))</f>
        <v/>
      </c>
      <c r="R13" s="118" t="str">
        <f>IF('Matriz de Riesgos'!$U$47="","",IF('Matriz de Riesgos'!$U$47='Matriz Calificación'!$D$58,'Matriz de Riesgos'!$E$47,IF('Matriz de Riesgos'!$U$47&lt;&gt;'Matriz Calificación'!$D$58,"")))</f>
        <v/>
      </c>
      <c r="S13" s="118" t="str">
        <f>IF('Matriz de Riesgos'!$U$56="","",IF('Matriz de Riesgos'!$U$56='Matriz Calificación'!$D$58,'Matriz de Riesgos'!$E$56,IF('Matriz de Riesgos'!$U$56&lt;&gt;'Matriz Calificación'!$D$58,"")))</f>
        <v/>
      </c>
      <c r="T13" s="118" t="str">
        <f>IF('Matriz de Riesgos'!$U$65="","",IF('Matriz de Riesgos'!$U$65='Matriz Calificación'!$D$58,'Matriz de Riesgos'!$E$65,IF('Matriz de Riesgos'!$U$65&lt;&gt;'Matriz Calificación'!$D$58,"")))</f>
        <v/>
      </c>
      <c r="U13" s="118" t="str">
        <f>IF('Matriz de Riesgos'!$U$74="","",IF('Matriz de Riesgos'!$U$74='Matriz Calificación'!$D$58,'Matriz de Riesgos'!$E$74,IF('Matriz de Riesgos'!$U$74&lt;&gt;'Matriz Calificación'!$D$58,"")))</f>
        <v/>
      </c>
      <c r="V13" s="118" t="str">
        <f>IF('Matriz de Riesgos'!$U$83="","",IF('Matriz de Riesgos'!$U$83='Matriz Calificación'!$D$58,'Matriz de Riesgos'!$E$83,IF('Matriz de Riesgos'!$U$83&lt;&gt;'Matriz Calificación'!$D$58,"")))</f>
        <v/>
      </c>
      <c r="W13" s="119" t="str">
        <f>IF('Matriz de Riesgos'!$U$92="","",IF('Matriz de Riesgos'!$U$92='Matriz Calificación'!$D$58,'Matriz de Riesgos'!$E$92,IF('Matriz de Riesgos'!$U$92&lt;&gt;'Matriz Calificación'!$D$58,"")))</f>
        <v/>
      </c>
      <c r="X13" s="159" t="str">
        <f>IF('Matriz de Riesgos'!$U$11="","",IF('Matriz de Riesgos'!$U$11='Matriz Calificación'!$D$59,'Matriz de Riesgos'!$E$11,IF('Matriz de Riesgos'!$U$11&lt;&gt;'Matriz Calificación'!$D$59,"")))</f>
        <v/>
      </c>
      <c r="Y13" s="118" t="str">
        <f>IF('Matriz de Riesgos'!$U$20="","",IF('Matriz de Riesgos'!$U$20='Matriz Calificación'!$D$59,'Matriz de Riesgos'!$E$20,IF('Matriz de Riesgos'!$U$20&lt;&gt;'Matriz Calificación'!$D$59,"")))</f>
        <v/>
      </c>
      <c r="Z13" s="118" t="str">
        <f>IF('Matriz de Riesgos'!$U$29="","",IF('Matriz de Riesgos'!$U$29='Matriz Calificación'!$D$59,'Matriz de Riesgos'!$E$29,IF('Matriz de Riesgos'!$U$29&lt;&gt;'Matriz Calificación'!$D$59,"")))</f>
        <v/>
      </c>
      <c r="AA13" s="118" t="str">
        <f>IF('Matriz de Riesgos'!$U$38="","",IF('Matriz de Riesgos'!$U$38='Matriz Calificación'!$D$59,'Matriz de Riesgos'!$E$38,IF('Matriz de Riesgos'!$U$38&lt;&gt;'Matriz Calificación'!$D$59,"")))</f>
        <v/>
      </c>
      <c r="AB13" s="118" t="str">
        <f>IF('Matriz de Riesgos'!$U$47="","",IF('Matriz de Riesgos'!$U$47='Matriz Calificación'!$D$59,'Matriz de Riesgos'!$E$47,IF('Matriz de Riesgos'!$U$47&lt;&gt;'Matriz Calificación'!$D$59,"")))</f>
        <v/>
      </c>
      <c r="AC13" s="118" t="str">
        <f>IF('Matriz de Riesgos'!$U$56="","",IF('Matriz de Riesgos'!$U$56='Matriz Calificación'!$D$59,'Matriz de Riesgos'!$E$56,IF('Matriz de Riesgos'!$U$56&lt;&gt;'Matriz Calificación'!$D$59,"")))</f>
        <v/>
      </c>
      <c r="AD13" s="118" t="str">
        <f>IF('Matriz de Riesgos'!$U$65="","",IF('Matriz de Riesgos'!$U$65='Matriz Calificación'!$D$59,'Matriz de Riesgos'!$E$65,IF('Matriz de Riesgos'!$U$65&lt;&gt;'Matriz Calificación'!$D$59,"")))</f>
        <v/>
      </c>
      <c r="AE13" s="118" t="str">
        <f>IF('Matriz de Riesgos'!$U$74="","",IF('Matriz de Riesgos'!$U$74='Matriz Calificación'!$D$59,'Matriz de Riesgos'!$E$74,IF('Matriz de Riesgos'!$U$74&lt;&gt;'Matriz Calificación'!$D$59,"")))</f>
        <v/>
      </c>
      <c r="AF13" s="118" t="str">
        <f>IF('Matriz de Riesgos'!$U$83="","",IF('Matriz de Riesgos'!$U$83='Matriz Calificación'!$D$59,'Matriz de Riesgos'!$E$83,IF('Matriz de Riesgos'!$U$83&lt;&gt;'Matriz Calificación'!$D$59,"")))</f>
        <v/>
      </c>
      <c r="AG13" s="119" t="str">
        <f>IF('Matriz de Riesgos'!$U$92="","",IF('Matriz de Riesgos'!$U$92='Matriz Calificación'!$D$59,'Matriz de Riesgos'!$E$92,IF('Matriz de Riesgos'!$U$92&lt;&gt;'Matriz Calificación'!$D$59,"")))</f>
        <v/>
      </c>
      <c r="AH13" s="120" t="str">
        <f>IF('Matriz de Riesgos'!$U$11="","",IF('Matriz de Riesgos'!$U$11='Matriz Calificación'!$D$66,'Matriz de Riesgos'!$E$11,IF('Matriz de Riesgos'!$U$11&lt;&gt;'Matriz Calificación'!$D$66,"")))</f>
        <v/>
      </c>
      <c r="AI13" s="121" t="str">
        <f>IF('Matriz de Riesgos'!$U$20="","",IF('Matriz de Riesgos'!$U$20='Matriz Calificación'!$D$66,'Matriz de Riesgos'!$E$20,IF('Matriz de Riesgos'!$U$20&lt;&gt;'Matriz Calificación'!$D$66,"")))</f>
        <v/>
      </c>
      <c r="AJ13" s="121" t="str">
        <f>IF('Matriz de Riesgos'!$U$29="","",IF('Matriz de Riesgos'!$U$29='Matriz Calificación'!$D$66,'Matriz de Riesgos'!$E$29,IF('Matriz de Riesgos'!$U$29&lt;&gt;'Matriz Calificación'!$D$66,"")))</f>
        <v/>
      </c>
      <c r="AK13" s="121" t="str">
        <f>IF('Matriz de Riesgos'!$U$38="","",IF('Matriz de Riesgos'!$U$38='Matriz Calificación'!$D$66,'Matriz de Riesgos'!$E$38,IF('Matriz de Riesgos'!$U$38&lt;&gt;'Matriz Calificación'!$D$66,"")))</f>
        <v/>
      </c>
      <c r="AL13" s="121" t="str">
        <f>IF('Matriz de Riesgos'!$U$47="","",IF('Matriz de Riesgos'!$U$47='Matriz Calificación'!$D$66,'Matriz de Riesgos'!$E$47,IF('Matriz de Riesgos'!$U$47&lt;&gt;'Matriz Calificación'!$D$66,"")))</f>
        <v/>
      </c>
      <c r="AM13" s="121" t="str">
        <f>IF('Matriz de Riesgos'!$U$56="","",IF('Matriz de Riesgos'!$U$56='Matriz Calificación'!$D$66,'Matriz de Riesgos'!$E$56,IF('Matriz de Riesgos'!$U$56&lt;&gt;'Matriz Calificación'!$D$66,"")))</f>
        <v/>
      </c>
      <c r="AN13" s="121" t="str">
        <f>IF('Matriz de Riesgos'!$U$65="","",IF('Matriz de Riesgos'!$U$65='Matriz Calificación'!$D$66,'Matriz de Riesgos'!$E$65,IF('Matriz de Riesgos'!$U$65&lt;&gt;'Matriz Calificación'!$D$66,"")))</f>
        <v/>
      </c>
      <c r="AO13" s="121" t="str">
        <f>IF('Matriz de Riesgos'!$U$74="","",IF('Matriz de Riesgos'!$U$74='Matriz Calificación'!$D$66,'Matriz de Riesgos'!$E$74,IF('Matriz de Riesgos'!$U$74&lt;&gt;'Matriz Calificación'!$D$66,"")))</f>
        <v/>
      </c>
      <c r="AP13" s="121" t="str">
        <f>IF('Matriz de Riesgos'!$U$83="","",IF('Matriz de Riesgos'!$U$83='Matriz Calificación'!$D$66,'Matriz de Riesgos'!$E$83,IF('Matriz de Riesgos'!$U$83&lt;&gt;'Matriz Calificación'!$D$66,"")))</f>
        <v/>
      </c>
      <c r="AQ13" s="122" t="str">
        <f>IF('Matriz de Riesgos'!$U$92="","",IF('Matriz de Riesgos'!$U$92='Matriz Calificación'!$D$66,'Matriz de Riesgos'!$E$92,IF('Matriz de Riesgos'!$U$92&lt;&gt;'Matriz Calificación'!$D$66,"")))</f>
        <v/>
      </c>
      <c r="AR13" s="123" t="str">
        <f>IF('Matriz de Riesgos'!$U$11="","",IF('Matriz de Riesgos'!$U$11='Matriz Calificación'!$D$75,'Matriz de Riesgos'!$E$11,IF('Matriz de Riesgos'!$U$11&lt;&gt;'Matriz Calificación'!$D$75,"")))</f>
        <v/>
      </c>
      <c r="AS13" s="124" t="str">
        <f>IF('Matriz de Riesgos'!$U$20="","",IF('Matriz de Riesgos'!$U$20='Matriz Calificación'!$D$75,'Matriz de Riesgos'!$E$20,IF('Matriz de Riesgos'!$U$20&lt;&gt;'Matriz Calificación'!$D$75,"")))</f>
        <v/>
      </c>
      <c r="AT13" s="124" t="str">
        <f>IF('Matriz de Riesgos'!$U$29="","",IF('Matriz de Riesgos'!$U$29='Matriz Calificación'!$D$75,'Matriz de Riesgos'!$E$29,IF('Matriz de Riesgos'!$U$29&lt;&gt;'Matriz Calificación'!$D$75,"")))</f>
        <v/>
      </c>
      <c r="AU13" s="124" t="str">
        <f>IF('Matriz de Riesgos'!$U$38="","",IF('Matriz de Riesgos'!$U$38='Matriz Calificación'!$D$75,'Matriz de Riesgos'!$E$38,IF('Matriz de Riesgos'!$U$38&lt;&gt;'Matriz Calificación'!$D$75,"")))</f>
        <v/>
      </c>
      <c r="AV13" s="150" t="str">
        <f>IF('Matriz de Riesgos'!$U$47="","",IF('Matriz de Riesgos'!$U$47='Matriz Calificación'!$D$75,'Matriz de Riesgos'!$E$47,IF('Matriz de Riesgos'!$U$47&lt;&gt;'Matriz Calificación'!$D$75,"")))</f>
        <v/>
      </c>
      <c r="AW13" s="150" t="str">
        <f>IF('Matriz de Riesgos'!$U$56="","",IF('Matriz de Riesgos'!$U$56='Matriz Calificación'!$D$75,'Matriz de Riesgos'!$E$56,IF('Matriz de Riesgos'!$U$56&lt;&gt;'Matriz Calificación'!$D$75,"")))</f>
        <v/>
      </c>
      <c r="AX13" s="150" t="str">
        <f>IF('Matriz de Riesgos'!$U$65="","",IF('Matriz de Riesgos'!$U$65='Matriz Calificación'!$D$75,'Matriz de Riesgos'!$E$65,IF('Matriz de Riesgos'!$U$65&lt;&gt;'Matriz Calificación'!$D$75,"")))</f>
        <v/>
      </c>
      <c r="AY13" s="150" t="str">
        <f>IF('Matriz de Riesgos'!$U$74="","",IF('Matriz de Riesgos'!$U$74='Matriz Calificación'!$D$75,'Matriz de Riesgos'!$E$74,IF('Matriz de Riesgos'!$U$74&lt;&gt;'Matriz Calificación'!$D$75,"")))</f>
        <v/>
      </c>
      <c r="AZ13" s="150" t="str">
        <f>IF('Matriz de Riesgos'!$U$83="","",IF('Matriz de Riesgos'!$U$83='Matriz Calificación'!$D$75,'Matriz de Riesgos'!$E$83,IF('Matriz de Riesgos'!$U$83&lt;&gt;'Matriz Calificación'!$D$75,"")))</f>
        <v/>
      </c>
      <c r="BA13" s="125" t="str">
        <f>IF('Matriz de Riesgos'!$U$92="","",IF('Matriz de Riesgos'!$U$92='Matriz Calificación'!$D$75,'Matriz de Riesgos'!$E$92,IF('Matriz de Riesgos'!$U$92&lt;&gt;'Matriz Calificación'!$D$75,"")))</f>
        <v/>
      </c>
      <c r="BC13" s="361"/>
      <c r="BD13" s="361"/>
      <c r="BE13" s="360"/>
    </row>
    <row r="14" spans="2:57" ht="12" customHeight="1" x14ac:dyDescent="0.25">
      <c r="B14" s="354"/>
      <c r="C14" s="355"/>
      <c r="D14" s="126" t="str">
        <f>IF('Matriz de Riesgos'!$U$101="","",IF('Matriz de Riesgos'!$U$101='Matriz Calificación'!$D$56,'Matriz de Riesgos'!$E$101,IF('Matriz de Riesgos'!$U$101&lt;&gt;'Matriz Calificación'!$D$56,"")))</f>
        <v/>
      </c>
      <c r="E14" s="127" t="str">
        <f>IF('Matriz de Riesgos'!$U$110="","",IF('Matriz de Riesgos'!$U$110='Matriz Calificación'!$D$56,'Matriz de Riesgos'!$E$110,IF('Matriz de Riesgos'!$U$110&lt;&gt;'Matriz Calificación'!$D$56,"")))</f>
        <v/>
      </c>
      <c r="F14" s="127" t="str">
        <f>IF('Matriz de Riesgos'!$U$119="","",IF('Matriz de Riesgos'!$U$119='Matriz Calificación'!$D$56,'Matriz de Riesgos'!$E$119,IF('Matriz de Riesgos'!$U$119&lt;&gt;'Matriz Calificación'!$D$56,"")))</f>
        <v/>
      </c>
      <c r="G14" s="127" t="str">
        <f>IF('Matriz de Riesgos'!$U$128="","",IF('Matriz de Riesgos'!$U$128='Matriz Calificación'!$D$56,'Matriz de Riesgos'!$E$128,IF('Matriz de Riesgos'!$U$128&lt;&gt;'Matriz Calificación'!$D$56,"")))</f>
        <v/>
      </c>
      <c r="H14" s="127" t="str">
        <f>IF('Matriz de Riesgos'!$U$137="","",IF('Matriz de Riesgos'!$U$137='Matriz Calificación'!$D$56,'Matriz de Riesgos'!$E$137,IF('Matriz de Riesgos'!$U$137&lt;&gt;'Matriz Calificación'!$D$56,"")))</f>
        <v/>
      </c>
      <c r="I14" s="127" t="str">
        <f>IF('Matriz de Riesgos'!$U$146="","",IF('Matriz de Riesgos'!$U$146='Matriz Calificación'!$D$56,'Matriz de Riesgos'!$E$146,IF('Matriz de Riesgos'!$U$146&lt;&gt;'Matriz Calificación'!$D$56,"")))</f>
        <v/>
      </c>
      <c r="J14" s="127" t="str">
        <f>IF('Matriz de Riesgos'!$U$155="","",IF('Matriz de Riesgos'!$U$155='Matriz Calificación'!$D$56,'Matriz de Riesgos'!$E$155,IF('Matriz de Riesgos'!$U$155&lt;&gt;'Matriz Calificación'!$D$56,"")))</f>
        <v/>
      </c>
      <c r="K14" s="127" t="str">
        <f>IF('Matriz de Riesgos'!$U$164="","",IF('Matriz de Riesgos'!$U$164='Matriz Calificación'!$D$56,'Matriz de Riesgos'!$E$164,IF('Matriz de Riesgos'!$U$164&lt;&gt;'Matriz Calificación'!$D$56,"")))</f>
        <v/>
      </c>
      <c r="L14" s="127" t="str">
        <f>IF('Matriz de Riesgos'!$U$173="","",IF('Matriz de Riesgos'!$U$173='Matriz Calificación'!$D$56,'Matriz de Riesgos'!$E$173,IF('Matriz de Riesgos'!$U$173&lt;&gt;'Matriz Calificación'!$D$56,"")))</f>
        <v/>
      </c>
      <c r="M14" s="127" t="str">
        <f>IF('Matriz de Riesgos'!$U$182="","",IF('Matriz de Riesgos'!$U$182='Matriz Calificación'!$D$56,'Matriz de Riesgos'!$E$182,IF('Matriz de Riesgos'!$U$182&lt;&gt;'Matriz Calificación'!$D$56,"")))</f>
        <v/>
      </c>
      <c r="N14" s="130" t="str">
        <f>IF('Matriz de Riesgos'!$U$101="","",IF('Matriz de Riesgos'!$U$101='Matriz Calificación'!$D$58,'Matriz de Riesgos'!$E$101,IF('Matriz de Riesgos'!$U$101&lt;&gt;'Matriz Calificación'!$D$58,"")))</f>
        <v/>
      </c>
      <c r="O14" s="131" t="str">
        <f>IF('Matriz de Riesgos'!$U$110="","",IF('Matriz de Riesgos'!$U$110='Matriz Calificación'!$D$58,'Matriz de Riesgos'!$E$110,IF('Matriz de Riesgos'!$U$110&lt;&gt;'Matriz Calificación'!$D$58,"")))</f>
        <v/>
      </c>
      <c r="P14" s="131" t="str">
        <f>IF('Matriz de Riesgos'!$U$119="","",IF('Matriz de Riesgos'!$U$119='Matriz Calificación'!$D$58,'Matriz de Riesgos'!$E$119,IF('Matriz de Riesgos'!$U$119&lt;&gt;'Matriz Calificación'!$D$58,"")))</f>
        <v/>
      </c>
      <c r="Q14" s="131" t="str">
        <f>IF('Matriz de Riesgos'!$U$128="","",IF('Matriz de Riesgos'!$U$128='Matriz Calificación'!$D$58,'Matriz de Riesgos'!$E$128,IF('Matriz de Riesgos'!$U$128&lt;&gt;'Matriz Calificación'!$D$58,"")))</f>
        <v/>
      </c>
      <c r="R14" s="131" t="str">
        <f>IF('Matriz de Riesgos'!$U$137="","",IF('Matriz de Riesgos'!$U$137='Matriz Calificación'!$D$58,'Matriz de Riesgos'!$E$137,IF('Matriz de Riesgos'!$U$137&lt;&gt;'Matriz Calificación'!$D$58,"")))</f>
        <v/>
      </c>
      <c r="S14" s="131" t="str">
        <f>IF('Matriz de Riesgos'!$U$146="","",IF('Matriz de Riesgos'!$U$146='Matriz Calificación'!$D$58,'Matriz de Riesgos'!$E$146,IF('Matriz de Riesgos'!$U$146&lt;&gt;'Matriz Calificación'!$D$58,"")))</f>
        <v/>
      </c>
      <c r="T14" s="131" t="str">
        <f>IF('Matriz de Riesgos'!$U$155="","",IF('Matriz de Riesgos'!$U$155='Matriz Calificación'!$D$58,'Matriz de Riesgos'!$E$155,IF('Matriz de Riesgos'!$U$155&lt;&gt;'Matriz Calificación'!$D$58,"")))</f>
        <v/>
      </c>
      <c r="U14" s="131" t="str">
        <f>IF('Matriz de Riesgos'!$U$164="","",IF('Matriz de Riesgos'!$U$164='Matriz Calificación'!$D$58,'Matriz de Riesgos'!$E$164,IF('Matriz de Riesgos'!$U$164&lt;&gt;'Matriz Calificación'!$D$58,"")))</f>
        <v/>
      </c>
      <c r="V14" s="131" t="str">
        <f>IF('Matriz de Riesgos'!$U$173="","",IF('Matriz de Riesgos'!$U$173='Matriz Calificación'!$D$58,'Matriz de Riesgos'!$E$173,IF('Matriz de Riesgos'!$U$173&lt;&gt;'Matriz Calificación'!$D$58,"")))</f>
        <v/>
      </c>
      <c r="W14" s="132" t="str">
        <f>IF('Matriz de Riesgos'!$U$182="","",IF('Matriz de Riesgos'!$U$182='Matriz Calificación'!$D$58,'Matriz de Riesgos'!$E$182,IF('Matriz de Riesgos'!$U$182&lt;&gt;'Matriz Calificación'!$D$58,"")))</f>
        <v/>
      </c>
      <c r="X14" s="130" t="str">
        <f>IF('Matriz de Riesgos'!$U$101="","",IF('Matriz de Riesgos'!$U$101='Matriz Calificación'!$D$59,'Matriz de Riesgos'!$E$101,IF('Matriz de Riesgos'!$U$101&lt;&gt;'Matriz Calificación'!$D$59,"")))</f>
        <v/>
      </c>
      <c r="Y14" s="131" t="str">
        <f>IF('Matriz de Riesgos'!$U$110="","",IF('Matriz de Riesgos'!$U$110='Matriz Calificación'!$D$59,'Matriz de Riesgos'!$E$110,IF('Matriz de Riesgos'!$U$110&lt;&gt;'Matriz Calificación'!$D$59,"")))</f>
        <v/>
      </c>
      <c r="Z14" s="131" t="str">
        <f>IF('Matriz de Riesgos'!$U$119="","",IF('Matriz de Riesgos'!$U$119='Matriz Calificación'!$D$59,'Matriz de Riesgos'!$E$119,IF('Matriz de Riesgos'!$U$119&lt;&gt;'Matriz Calificación'!$D$59,"")))</f>
        <v/>
      </c>
      <c r="AA14" s="131" t="str">
        <f>IF('Matriz de Riesgos'!$U$128="","",IF('Matriz de Riesgos'!$U$128='Matriz Calificación'!$D$59,'Matriz de Riesgos'!$E$128,IF('Matriz de Riesgos'!$U$128&lt;&gt;'Matriz Calificación'!$D$59,"")))</f>
        <v/>
      </c>
      <c r="AB14" s="131" t="str">
        <f>IF('Matriz de Riesgos'!$U$137="","",IF('Matriz de Riesgos'!$U$137='Matriz Calificación'!$D$59,'Matriz de Riesgos'!$E$137,IF('Matriz de Riesgos'!$U$137&lt;&gt;'Matriz Calificación'!$D$59,"")))</f>
        <v/>
      </c>
      <c r="AC14" s="131" t="str">
        <f>IF('Matriz de Riesgos'!$U$146="","",IF('Matriz de Riesgos'!$U$146='Matriz Calificación'!$D$59,'Matriz de Riesgos'!$E$146,IF('Matriz de Riesgos'!$U$146&lt;&gt;'Matriz Calificación'!$D$59,"")))</f>
        <v/>
      </c>
      <c r="AD14" s="131" t="str">
        <f>IF('Matriz de Riesgos'!$U$155="","",IF('Matriz de Riesgos'!$U$155='Matriz Calificación'!$D$59,'Matriz de Riesgos'!$E$155,IF('Matriz de Riesgos'!$U$155&lt;&gt;'Matriz Calificación'!$D$59,"")))</f>
        <v/>
      </c>
      <c r="AE14" s="131" t="str">
        <f>IF('Matriz de Riesgos'!$U$164="","",IF('Matriz de Riesgos'!$U$164='Matriz Calificación'!$D$59,'Matriz de Riesgos'!$E$164,IF('Matriz de Riesgos'!$U$164&lt;&gt;'Matriz Calificación'!$D$59,"")))</f>
        <v/>
      </c>
      <c r="AF14" s="131" t="str">
        <f>IF('Matriz de Riesgos'!$U$173="","",IF('Matriz de Riesgos'!$U$173='Matriz Calificación'!$D$59,'Matriz de Riesgos'!$E$173,IF('Matriz de Riesgos'!$U$173&lt;&gt;'Matriz Calificación'!$D$59,"")))</f>
        <v/>
      </c>
      <c r="AG14" s="132" t="str">
        <f>IF('Matriz de Riesgos'!$U$182="","",IF('Matriz de Riesgos'!$U$182='Matriz Calificación'!$D$59,'Matriz de Riesgos'!$E$182,IF('Matriz de Riesgos'!$U$182&lt;&gt;'Matriz Calificación'!$D$59,"")))</f>
        <v/>
      </c>
      <c r="AH14" s="128" t="str">
        <f>IF('Matriz de Riesgos'!$U$101="","",IF('Matriz de Riesgos'!$U$101='Matriz Calificación'!$D$66,'Matriz de Riesgos'!$E$101,IF('Matriz de Riesgos'!$U$101&lt;&gt;'Matriz Calificación'!$D$66,"")))</f>
        <v/>
      </c>
      <c r="AI14" s="129" t="str">
        <f>IF('Matriz de Riesgos'!$U$110="","",IF('Matriz de Riesgos'!$U$110='Matriz Calificación'!$D$66,'Matriz de Riesgos'!$E$110,IF('Matriz de Riesgos'!$U$110&lt;&gt;'Matriz Calificación'!$D$66,"")))</f>
        <v/>
      </c>
      <c r="AJ14" s="129" t="str">
        <f>IF('Matriz de Riesgos'!$U$119="","",IF('Matriz de Riesgos'!$U$119='Matriz Calificación'!$D$66,'Matriz de Riesgos'!$E$119,IF('Matriz de Riesgos'!$U$119&lt;&gt;'Matriz Calificación'!$D$66,"")))</f>
        <v/>
      </c>
      <c r="AK14" s="129" t="str">
        <f>IF('Matriz de Riesgos'!$U$128="","",IF('Matriz de Riesgos'!$U$128='Matriz Calificación'!$D$66,'Matriz de Riesgos'!$E$128,IF('Matriz de Riesgos'!$U$128&lt;&gt;'Matriz Calificación'!$D$66,"")))</f>
        <v/>
      </c>
      <c r="AL14" s="129" t="str">
        <f>IF('Matriz de Riesgos'!$U$137="","",IF('Matriz de Riesgos'!$U$137='Matriz Calificación'!$D$66,'Matriz de Riesgos'!$E$137,IF('Matriz de Riesgos'!$U$137&lt;&gt;'Matriz Calificación'!$D$66,"")))</f>
        <v/>
      </c>
      <c r="AM14" s="129" t="str">
        <f>IF('Matriz de Riesgos'!$U$146="","",IF('Matriz de Riesgos'!$U$146='Matriz Calificación'!$D$66,'Matriz de Riesgos'!$E$146,IF('Matriz de Riesgos'!$U$146&lt;&gt;'Matriz Calificación'!$D$66,"")))</f>
        <v/>
      </c>
      <c r="AN14" s="129" t="str">
        <f>IF('Matriz de Riesgos'!$U$155="","",IF('Matriz de Riesgos'!$U$155='Matriz Calificación'!$D$66,'Matriz de Riesgos'!$E$155,IF('Matriz de Riesgos'!$U$155&lt;&gt;'Matriz Calificación'!$D$66,"")))</f>
        <v/>
      </c>
      <c r="AO14" s="129" t="str">
        <f>IF('Matriz de Riesgos'!$U$164="","",IF('Matriz de Riesgos'!$U$164='Matriz Calificación'!$D$66,'Matriz de Riesgos'!$E$164,IF('Matriz de Riesgos'!$U$164&lt;&gt;'Matriz Calificación'!$D$66,"")))</f>
        <v/>
      </c>
      <c r="AP14" s="129" t="str">
        <f>IF('Matriz de Riesgos'!$U$173="","",IF('Matriz de Riesgos'!$U$173='Matriz Calificación'!$D$66,'Matriz de Riesgos'!$E$173,IF('Matriz de Riesgos'!$U$173&lt;&gt;'Matriz Calificación'!$D$66,"")))</f>
        <v/>
      </c>
      <c r="AQ14" s="133" t="str">
        <f>IF('Matriz de Riesgos'!$U$182="","",IF('Matriz de Riesgos'!$U$182='Matriz Calificación'!$D$66,'Matriz de Riesgos'!$E$182,IF('Matriz de Riesgos'!$U$182&lt;&gt;'Matriz Calificación'!$D$66,"")))</f>
        <v/>
      </c>
      <c r="AR14" s="134" t="str">
        <f>IF('Matriz de Riesgos'!$U$101="","",IF('Matriz de Riesgos'!$U$101='Matriz Calificación'!$D$75,'Matriz de Riesgos'!$E$101,IF('Matriz de Riesgos'!$U$101&lt;&gt;'Matriz Calificación'!$D$75,"")))</f>
        <v/>
      </c>
      <c r="AS14" s="135" t="str">
        <f>IF('Matriz de Riesgos'!$U$110="","",IF('Matriz de Riesgos'!$U$110='Matriz Calificación'!$D$75,'Matriz de Riesgos'!$E$110,IF('Matriz de Riesgos'!$U$110&lt;&gt;'Matriz Calificación'!$D$75,"")))</f>
        <v/>
      </c>
      <c r="AT14" s="135" t="str">
        <f>IF('Matriz de Riesgos'!$U$119="","",IF('Matriz de Riesgos'!$U$119='Matriz Calificación'!$D$75,'Matriz de Riesgos'!$E$119,IF('Matriz de Riesgos'!$U$119&lt;&gt;'Matriz Calificación'!$D$75,"")))</f>
        <v/>
      </c>
      <c r="AU14" s="135" t="str">
        <f>IF('Matriz de Riesgos'!$U$128="","",IF('Matriz de Riesgos'!$U$128='Matriz Calificación'!$D$75,'Matriz de Riesgos'!$E$128,IF('Matriz de Riesgos'!$U$128&lt;&gt;'Matriz Calificación'!$D$75,"")))</f>
        <v/>
      </c>
      <c r="AV14" s="151" t="str">
        <f>IF('Matriz de Riesgos'!$U$137="","",IF('Matriz de Riesgos'!$U$137='Matriz Calificación'!$D$75,'Matriz de Riesgos'!$E$137,IF('Matriz de Riesgos'!$U$137&lt;&gt;'Matriz Calificación'!$D$75,"")))</f>
        <v/>
      </c>
      <c r="AW14" s="151" t="str">
        <f>IF('Matriz de Riesgos'!$U$146="","",IF('Matriz de Riesgos'!$U$146='Matriz Calificación'!$D$75,'Matriz de Riesgos'!$E$146,IF('Matriz de Riesgos'!$U$146&lt;&gt;'Matriz Calificación'!$D$75,"")))</f>
        <v/>
      </c>
      <c r="AX14" s="151" t="str">
        <f>IF('Matriz de Riesgos'!$U$155="","",IF('Matriz de Riesgos'!$U$155='Matriz Calificación'!$D$75,'Matriz de Riesgos'!$E$155,IF('Matriz de Riesgos'!$U$155&lt;&gt;'Matriz Calificación'!$D$75,"")))</f>
        <v/>
      </c>
      <c r="AY14" s="151" t="str">
        <f>IF('Matriz de Riesgos'!$U$164="","",IF('Matriz de Riesgos'!$U$164='Matriz Calificación'!$D$75,'Matriz de Riesgos'!$E$164,IF('Matriz de Riesgos'!$U$164&lt;&gt;'Matriz Calificación'!$D$75,"")))</f>
        <v/>
      </c>
      <c r="AZ14" s="151" t="str">
        <f>IF('Matriz de Riesgos'!$U$173="","",IF('Matriz de Riesgos'!$U$173='Matriz Calificación'!$D$75,'Matriz de Riesgos'!$E$173,IF('Matriz de Riesgos'!$U$173&lt;&gt;'Matriz Calificación'!$D$75,"")))</f>
        <v/>
      </c>
      <c r="BA14" s="136" t="str">
        <f>IF('Matriz de Riesgos'!$U$182="","",IF('Matriz de Riesgos'!$U$182='Matriz Calificación'!$D$75,'Matriz de Riesgos'!$E$182,IF('Matriz de Riesgos'!$U$182&lt;&gt;'Matriz Calificación'!$D$75,"")))</f>
        <v/>
      </c>
    </row>
    <row r="15" spans="2:57" ht="12" customHeight="1" x14ac:dyDescent="0.25">
      <c r="B15" s="354"/>
      <c r="C15" s="355"/>
      <c r="D15" s="126" t="str">
        <f>IF('Matriz de Riesgos'!$U$191="","",IF('Matriz de Riesgos'!$U$191='Matriz Calificación'!$D$56,'Matriz de Riesgos'!$E$191,IF('Matriz de Riesgos'!$U$191&lt;&gt;'Matriz Calificación'!$D$56,"")))</f>
        <v/>
      </c>
      <c r="E15" s="127" t="str">
        <f>IF('Matriz de Riesgos'!$U$200="","",IF('Matriz de Riesgos'!$U$200='Matriz Calificación'!$D$56,'Matriz de Riesgos'!$E$200,IF('Matriz de Riesgos'!$U$200&lt;&gt;'Matriz Calificación'!$D$56,"")))</f>
        <v/>
      </c>
      <c r="F15" s="127" t="str">
        <f>IF('Matriz de Riesgos'!$U$209="","",IF('Matriz de Riesgos'!$U$209='Matriz Calificación'!$D$56,'Matriz de Riesgos'!$E$209,IF('Matriz de Riesgos'!$U$209&lt;&gt;'Matriz Calificación'!$D$56,"")))</f>
        <v/>
      </c>
      <c r="G15" s="127" t="str">
        <f>IF('Matriz de Riesgos'!$U$218="","",IF('Matriz de Riesgos'!$U$218='Matriz Calificación'!$D$56,'Matriz de Riesgos'!$E$218,IF('Matriz de Riesgos'!$U$218&lt;&gt;'Matriz Calificación'!$D$56,"")))</f>
        <v/>
      </c>
      <c r="H15" s="127" t="str">
        <f>IF('Matriz de Riesgos'!$U$227="","",IF('Matriz de Riesgos'!$U$227='Matriz Calificación'!$D$56,'Matriz de Riesgos'!$E$227,IF('Matriz de Riesgos'!$U$227&lt;&gt;'Matriz Calificación'!$D$56,"")))</f>
        <v/>
      </c>
      <c r="I15" s="127" t="str">
        <f>IF('Matriz de Riesgos'!$U$236="","",IF('Matriz de Riesgos'!$U$236='Matriz Calificación'!$D$56,'Matriz de Riesgos'!$E$236,IF('Matriz de Riesgos'!$U$236&lt;&gt;'Matriz Calificación'!$D$56,"")))</f>
        <v/>
      </c>
      <c r="J15" s="127" t="str">
        <f>IF('Matriz de Riesgos'!$U$245="","",IF('Matriz de Riesgos'!$U$245='Matriz Calificación'!$D$56,'Matriz de Riesgos'!$E$245,IF('Matriz de Riesgos'!$U$245&lt;&gt;'Matriz Calificación'!$D$56,"")))</f>
        <v/>
      </c>
      <c r="K15" s="127" t="str">
        <f>IF('Matriz de Riesgos'!$U$254="","",IF('Matriz de Riesgos'!$U$254='Matriz Calificación'!$D$56,'Matriz de Riesgos'!$E$254,IF('Matriz de Riesgos'!$U$254&lt;&gt;'Matriz Calificación'!$D$56,"")))</f>
        <v/>
      </c>
      <c r="L15" s="127" t="str">
        <f>IF('Matriz de Riesgos'!$U$263="","",IF('Matriz de Riesgos'!$U$263='Matriz Calificación'!$D$56,'Matriz de Riesgos'!$E$263,IF('Matriz de Riesgos'!$U$263&lt;&gt;'Matriz Calificación'!$D$56,"")))</f>
        <v/>
      </c>
      <c r="M15" s="127" t="str">
        <f>IF('Matriz de Riesgos'!$U$272="","",IF('Matriz de Riesgos'!$U$272='Matriz Calificación'!$D$56,'Matriz de Riesgos'!$E$272,IF('Matriz de Riesgos'!$U$272&lt;&gt;'Matriz Calificación'!$D$56,"")))</f>
        <v/>
      </c>
      <c r="N15" s="130" t="str">
        <f>IF('Matriz de Riesgos'!$U$191="","",IF('Matriz de Riesgos'!$U$191='Matriz Calificación'!$D$58,'Matriz de Riesgos'!$E$191,IF('Matriz de Riesgos'!$U$191&lt;&gt;'Matriz Calificación'!$D$58,"")))</f>
        <v/>
      </c>
      <c r="O15" s="131" t="str">
        <f>IF('Matriz de Riesgos'!$U$200="","",IF('Matriz de Riesgos'!$U$200='Matriz Calificación'!$D$58,'Matriz de Riesgos'!$E$200,IF('Matriz de Riesgos'!$U$200&lt;&gt;'Matriz Calificación'!$D$58,"")))</f>
        <v/>
      </c>
      <c r="P15" s="131" t="str">
        <f>IF('Matriz de Riesgos'!$U$209="","",IF('Matriz de Riesgos'!$U$209='Matriz Calificación'!$D$58,'Matriz de Riesgos'!$E$209,IF('Matriz de Riesgos'!$U$209&lt;&gt;'Matriz Calificación'!$D$58,"")))</f>
        <v/>
      </c>
      <c r="Q15" s="131" t="str">
        <f>IF('Matriz de Riesgos'!$U$218="","",IF('Matriz de Riesgos'!$U$218='Matriz Calificación'!$D$58,'Matriz de Riesgos'!$E$218,IF('Matriz de Riesgos'!$U$218&lt;&gt;'Matriz Calificación'!$D$58,"")))</f>
        <v/>
      </c>
      <c r="R15" s="131" t="str">
        <f>IF('Matriz de Riesgos'!$U$227="","",IF('Matriz de Riesgos'!$U$227='Matriz Calificación'!$D$58,'Matriz de Riesgos'!$E$227,IF('Matriz de Riesgos'!$U$227&lt;&gt;'Matriz Calificación'!$D$58,"")))</f>
        <v/>
      </c>
      <c r="S15" s="131" t="str">
        <f>IF('Matriz de Riesgos'!$U$236="","",IF('Matriz de Riesgos'!$U$236='Matriz Calificación'!$D$58,'Matriz de Riesgos'!$E$236,IF('Matriz de Riesgos'!$U$236&lt;&gt;'Matriz Calificación'!$D$58,"")))</f>
        <v/>
      </c>
      <c r="T15" s="131" t="str">
        <f>IF('Matriz de Riesgos'!$U$245="","",IF('Matriz de Riesgos'!$U$245='Matriz Calificación'!$D$58,'Matriz de Riesgos'!$E$245,IF('Matriz de Riesgos'!$U$245&lt;&gt;'Matriz Calificación'!$D$58,"")))</f>
        <v/>
      </c>
      <c r="U15" s="131" t="str">
        <f>IF('Matriz de Riesgos'!$U$254="","",IF('Matriz de Riesgos'!$U$254='Matriz Calificación'!$D$58,'Matriz de Riesgos'!$E$254,IF('Matriz de Riesgos'!$U$254&lt;&gt;'Matriz Calificación'!$D$58,"")))</f>
        <v/>
      </c>
      <c r="V15" s="131" t="str">
        <f>IF('Matriz de Riesgos'!$U$263="","",IF('Matriz de Riesgos'!$U$263='Matriz Calificación'!$D$58,'Matriz de Riesgos'!$E$263,IF('Matriz de Riesgos'!$U$263&lt;&gt;'Matriz Calificación'!$D$58,"")))</f>
        <v/>
      </c>
      <c r="W15" s="132" t="str">
        <f>IF('Matriz de Riesgos'!$U$272="","",IF('Matriz de Riesgos'!$U$272='Matriz Calificación'!$D$58,'Matriz de Riesgos'!$E$272,IF('Matriz de Riesgos'!$U$272&lt;&gt;'Matriz Calificación'!$D$58,"")))</f>
        <v/>
      </c>
      <c r="X15" s="130" t="str">
        <f>IF('Matriz de Riesgos'!$U$191="","",IF('Matriz de Riesgos'!$U$191='Matriz Calificación'!$D$59,'Matriz de Riesgos'!$E$191,IF('Matriz de Riesgos'!$U$191&lt;&gt;'Matriz Calificación'!$D$59,"")))</f>
        <v/>
      </c>
      <c r="Y15" s="131" t="str">
        <f>IF('Matriz de Riesgos'!$U$200="","",IF('Matriz de Riesgos'!$U$200='Matriz Calificación'!$D$59,'Matriz de Riesgos'!$E$200,IF('Matriz de Riesgos'!$U$200&lt;&gt;'Matriz Calificación'!$D$59,"")))</f>
        <v/>
      </c>
      <c r="Z15" s="131" t="str">
        <f>IF('Matriz de Riesgos'!$U$209="","",IF('Matriz de Riesgos'!$U$209='Matriz Calificación'!$D$59,'Matriz de Riesgos'!$E$209,IF('Matriz de Riesgos'!$U$209&lt;&gt;'Matriz Calificación'!$D$59,"")))</f>
        <v/>
      </c>
      <c r="AA15" s="131" t="str">
        <f>IF('Matriz de Riesgos'!$U$218="","",IF('Matriz de Riesgos'!$U$218='Matriz Calificación'!$D$59,'Matriz de Riesgos'!$E$218,IF('Matriz de Riesgos'!$U$218&lt;&gt;'Matriz Calificación'!$D$59,"")))</f>
        <v/>
      </c>
      <c r="AB15" s="131" t="str">
        <f>IF('Matriz de Riesgos'!$U$227="","",IF('Matriz de Riesgos'!$U$227='Matriz Calificación'!$D$59,'Matriz de Riesgos'!$E$227,IF('Matriz de Riesgos'!$U$227&lt;&gt;'Matriz Calificación'!$D$59,"")))</f>
        <v/>
      </c>
      <c r="AC15" s="131" t="str">
        <f>IF('Matriz de Riesgos'!$U$236="","",IF('Matriz de Riesgos'!$U$236='Matriz Calificación'!$D$59,'Matriz de Riesgos'!$E$236,IF('Matriz de Riesgos'!$U$236&lt;&gt;'Matriz Calificación'!$D$59,"")))</f>
        <v/>
      </c>
      <c r="AD15" s="131" t="str">
        <f>IF('Matriz de Riesgos'!$U$245="","",IF('Matriz de Riesgos'!$U$245='Matriz Calificación'!$D$59,'Matriz de Riesgos'!$E$245,IF('Matriz de Riesgos'!$U$245&lt;&gt;'Matriz Calificación'!$D$59,"")))</f>
        <v/>
      </c>
      <c r="AE15" s="131" t="str">
        <f>IF('Matriz de Riesgos'!$U$254="","",IF('Matriz de Riesgos'!$U$254='Matriz Calificación'!$D$59,'Matriz de Riesgos'!$E$254,IF('Matriz de Riesgos'!$U$254&lt;&gt;'Matriz Calificación'!$D$59,"")))</f>
        <v/>
      </c>
      <c r="AF15" s="131" t="str">
        <f>IF('Matriz de Riesgos'!$U$263="","",IF('Matriz de Riesgos'!$U$263='Matriz Calificación'!$D$59,'Matriz de Riesgos'!$E$263,IF('Matriz de Riesgos'!$U$263&lt;&gt;'Matriz Calificación'!$D$59,"")))</f>
        <v/>
      </c>
      <c r="AG15" s="132" t="str">
        <f>IF('Matriz de Riesgos'!$U$272="","",IF('Matriz de Riesgos'!$U$272='Matriz Calificación'!$D$59,'Matriz de Riesgos'!$E$272,IF('Matriz de Riesgos'!$U$272&lt;&gt;'Matriz Calificación'!$D$59,"")))</f>
        <v/>
      </c>
      <c r="AH15" s="128" t="str">
        <f>IF('Matriz de Riesgos'!$U$191="","",IF('Matriz de Riesgos'!$U$191='Matriz Calificación'!$D$66,'Matriz de Riesgos'!$E$191,IF('Matriz de Riesgos'!$U$191&lt;&gt;'Matriz Calificación'!$D$66,"")))</f>
        <v/>
      </c>
      <c r="AI15" s="129" t="str">
        <f>IF('Matriz de Riesgos'!$U$200="","",IF('Matriz de Riesgos'!$U$200='Matriz Calificación'!$D$66,'Matriz de Riesgos'!$E$200,IF('Matriz de Riesgos'!$U$200&lt;&gt;'Matriz Calificación'!$D$66,"")))</f>
        <v/>
      </c>
      <c r="AJ15" s="129" t="str">
        <f>IF('Matriz de Riesgos'!$U$209="","",IF('Matriz de Riesgos'!$U$209='Matriz Calificación'!$D$66,'Matriz de Riesgos'!$E$209,IF('Matriz de Riesgos'!$U$209&lt;&gt;'Matriz Calificación'!$D$66,"")))</f>
        <v/>
      </c>
      <c r="AK15" s="129" t="str">
        <f>IF('Matriz de Riesgos'!$U$218="","",IF('Matriz de Riesgos'!$U$218='Matriz Calificación'!$D$66,'Matriz de Riesgos'!$E$218,IF('Matriz de Riesgos'!$U$218&lt;&gt;'Matriz Calificación'!$D$66,"")))</f>
        <v/>
      </c>
      <c r="AL15" s="129" t="str">
        <f>IF('Matriz de Riesgos'!$U$227="","",IF('Matriz de Riesgos'!$U$227='Matriz Calificación'!$D$66,'Matriz de Riesgos'!$E$227,IF('Matriz de Riesgos'!$U$227&lt;&gt;'Matriz Calificación'!$D$66,"")))</f>
        <v/>
      </c>
      <c r="AM15" s="129" t="str">
        <f>IF('Matriz de Riesgos'!$U$236="","",IF('Matriz de Riesgos'!$U$236='Matriz Calificación'!$D$66,'Matriz de Riesgos'!$E$236,IF('Matriz de Riesgos'!$U$236&lt;&gt;'Matriz Calificación'!$D$66,"")))</f>
        <v/>
      </c>
      <c r="AN15" s="129" t="str">
        <f>IF('Matriz de Riesgos'!$U$245="","",IF('Matriz de Riesgos'!$U$245='Matriz Calificación'!$D$66,'Matriz de Riesgos'!$E$245,IF('Matriz de Riesgos'!$U$245&lt;&gt;'Matriz Calificación'!$D$66,"")))</f>
        <v/>
      </c>
      <c r="AO15" s="129" t="str">
        <f>IF('Matriz de Riesgos'!$U$254="","",IF('Matriz de Riesgos'!$U$254='Matriz Calificación'!$D$66,'Matriz de Riesgos'!$E$254,IF('Matriz de Riesgos'!$U$254&lt;&gt;'Matriz Calificación'!$D$66,"")))</f>
        <v/>
      </c>
      <c r="AP15" s="129" t="str">
        <f>IF('Matriz de Riesgos'!$U$263="","",IF('Matriz de Riesgos'!$U$263='Matriz Calificación'!$D$66,'Matriz de Riesgos'!$E$263,IF('Matriz de Riesgos'!$U$263&lt;&gt;'Matriz Calificación'!$D$66,"")))</f>
        <v/>
      </c>
      <c r="AQ15" s="133" t="str">
        <f>IF('Matriz de Riesgos'!$U$272="","",IF('Matriz de Riesgos'!$U$272='Matriz Calificación'!$D$66,'Matriz de Riesgos'!$E$272,IF('Matriz de Riesgos'!$U$272&lt;&gt;'Matriz Calificación'!$D$66,"")))</f>
        <v/>
      </c>
      <c r="AR15" s="134" t="str">
        <f>IF('Matriz de Riesgos'!$U$191="","",IF('Matriz de Riesgos'!$U$191='Matriz Calificación'!$D$75,'Matriz de Riesgos'!$E$191,IF('Matriz de Riesgos'!$U$191&lt;&gt;'Matriz Calificación'!$D$75,"")))</f>
        <v/>
      </c>
      <c r="AS15" s="135" t="str">
        <f>IF('Matriz de Riesgos'!$U$200="","",IF('Matriz de Riesgos'!$U$200='Matriz Calificación'!$D$75,'Matriz de Riesgos'!$E$200,IF('Matriz de Riesgos'!$U$200&lt;&gt;'Matriz Calificación'!$D$75,"")))</f>
        <v/>
      </c>
      <c r="AT15" s="135" t="str">
        <f>IF('Matriz de Riesgos'!$U$209="","",IF('Matriz de Riesgos'!$U$209='Matriz Calificación'!$D$75,'Matriz de Riesgos'!$E$209,IF('Matriz de Riesgos'!$U$209&lt;&gt;'Matriz Calificación'!$D$75,"")))</f>
        <v/>
      </c>
      <c r="AU15" s="135" t="str">
        <f>IF('Matriz de Riesgos'!$U$218="","",IF('Matriz de Riesgos'!$U$218='Matriz Calificación'!$D$75,'Matriz de Riesgos'!$E$218,IF('Matriz de Riesgos'!$U$218&lt;&gt;'Matriz Calificación'!$D$75,"")))</f>
        <v/>
      </c>
      <c r="AV15" s="151" t="str">
        <f>IF('Matriz de Riesgos'!$U$227="","",IF('Matriz de Riesgos'!$U$227='Matriz Calificación'!$D$75,'Matriz de Riesgos'!$E$227,IF('Matriz de Riesgos'!$U$227&lt;&gt;'Matriz Calificación'!$D$75,"")))</f>
        <v/>
      </c>
      <c r="AW15" s="151" t="str">
        <f>IF('Matriz de Riesgos'!$U$236="","",IF('Matriz de Riesgos'!$U$236='Matriz Calificación'!$D$75,'Matriz de Riesgos'!$E$236,IF('Matriz de Riesgos'!$U$236&lt;&gt;'Matriz Calificación'!$D$75,"")))</f>
        <v/>
      </c>
      <c r="AX15" s="151" t="str">
        <f>IF('Matriz de Riesgos'!$U$245="","",IF('Matriz de Riesgos'!$U$245='Matriz Calificación'!$D$75,'Matriz de Riesgos'!$E$245,IF('Matriz de Riesgos'!$U$245&lt;&gt;'Matriz Calificación'!$D$75,"")))</f>
        <v/>
      </c>
      <c r="AY15" s="151" t="str">
        <f>IF('Matriz de Riesgos'!$U$254="","",IF('Matriz de Riesgos'!$U$254='Matriz Calificación'!$D$75,'Matriz de Riesgos'!$E$254,IF('Matriz de Riesgos'!$U$254&lt;&gt;'Matriz Calificación'!$D$75,"")))</f>
        <v/>
      </c>
      <c r="AZ15" s="151" t="str">
        <f>IF('Matriz de Riesgos'!$U$263="","",IF('Matriz de Riesgos'!$U$263='Matriz Calificación'!$D$75,'Matriz de Riesgos'!$E$263,IF('Matriz de Riesgos'!$U$263&lt;&gt;'Matriz Calificación'!$D$75,"")))</f>
        <v/>
      </c>
      <c r="BA15" s="136" t="str">
        <f>IF('Matriz de Riesgos'!$U$272="","",IF('Matriz de Riesgos'!$U$272='Matriz Calificación'!$D$75,'Matriz de Riesgos'!$E$272,IF('Matriz de Riesgos'!$U$272&lt;&gt;'Matriz Calificación'!$D$75,"")))</f>
        <v/>
      </c>
    </row>
    <row r="16" spans="2:57" ht="12" customHeight="1" x14ac:dyDescent="0.25">
      <c r="B16" s="354"/>
      <c r="C16" s="355"/>
      <c r="D16" s="126" t="str">
        <f>IF('Matriz de Riesgos'!$U$281="","",IF('Matriz de Riesgos'!$U$281='Matriz Calificación'!$D$56,'Matriz de Riesgos'!$E$281,IF('Matriz de Riesgos'!$U$281&lt;&gt;'Matriz Calificación'!$D$56,"")))</f>
        <v/>
      </c>
      <c r="E16" s="127" t="str">
        <f>IF('Matriz de Riesgos'!$U$290="","",IF('Matriz de Riesgos'!$U$290='Matriz Calificación'!$D$56,'Matriz de Riesgos'!$E$290,IF('Matriz de Riesgos'!$U$290&lt;&gt;'Matriz Calificación'!$D$56,"")))</f>
        <v/>
      </c>
      <c r="F16" s="127" t="str">
        <f>IF('Matriz de Riesgos'!$U$299="","",IF('Matriz de Riesgos'!$U$299='Matriz Calificación'!$D$56,'Matriz de Riesgos'!$E$299,IF('Matriz de Riesgos'!$U$299&lt;&gt;'Matriz Calificación'!$D$56,"")))</f>
        <v/>
      </c>
      <c r="G16" s="127" t="str">
        <f>IF('Matriz de Riesgos'!$U$308="","",IF('Matriz de Riesgos'!$U$308='Matriz Calificación'!$D$56,'Matriz de Riesgos'!$E$308,IF('Matriz de Riesgos'!$U$308&lt;&gt;'Matriz Calificación'!$D$56,"")))</f>
        <v/>
      </c>
      <c r="H16" s="127" t="str">
        <f>IF('Matriz de Riesgos'!$U$317="","",IF('Matriz de Riesgos'!$U$317='Matriz Calificación'!$D$56,'Matriz de Riesgos'!$E$317,IF('Matriz de Riesgos'!$U$317&lt;&gt;'Matriz Calificación'!$D$56,"")))</f>
        <v/>
      </c>
      <c r="I16" s="127" t="str">
        <f>IF('Matriz de Riesgos'!$U$326="","",IF('Matriz de Riesgos'!$U$326='Matriz Calificación'!$D$56,'Matriz de Riesgos'!$E$326,IF('Matriz de Riesgos'!$U$326&lt;&gt;'Matriz Calificación'!$D$56,"")))</f>
        <v/>
      </c>
      <c r="J16" s="127" t="str">
        <f>IF('Matriz de Riesgos'!$U$335="","",IF('Matriz de Riesgos'!$U$335='Matriz Calificación'!$D$56,'Matriz de Riesgos'!$E$335,IF('Matriz de Riesgos'!$U$335&lt;&gt;'Matriz Calificación'!$D$56,"")))</f>
        <v/>
      </c>
      <c r="K16" s="127" t="str">
        <f>IF('Matriz de Riesgos'!$U$344="","",IF('Matriz de Riesgos'!$U$344='Matriz Calificación'!$D$56,'Matriz de Riesgos'!$E$344,IF('Matriz de Riesgos'!$U$344&lt;&gt;'Matriz Calificación'!$D$56,"")))</f>
        <v/>
      </c>
      <c r="L16" s="127" t="str">
        <f>IF('Matriz de Riesgos'!$U$353="","",IF('Matriz de Riesgos'!$U$353='Matriz Calificación'!$D$56,'Matriz de Riesgos'!$E$353,IF('Matriz de Riesgos'!$U$353&lt;&gt;'Matriz Calificación'!$D$56,"")))</f>
        <v/>
      </c>
      <c r="M16" s="127" t="str">
        <f>IF('Matriz de Riesgos'!$U$362="","",IF('Matriz de Riesgos'!$U$362='Matriz Calificación'!$D$56,'Matriz de Riesgos'!$E$362,IF('Matriz de Riesgos'!$U$362&lt;&gt;'Matriz Calificación'!$D$56,"")))</f>
        <v/>
      </c>
      <c r="N16" s="130" t="str">
        <f>IF('Matriz de Riesgos'!$U$281="","",IF('Matriz de Riesgos'!$U$281='Matriz Calificación'!$D$58,'Matriz de Riesgos'!$E$281,IF('Matriz de Riesgos'!$U$281&lt;&gt;'Matriz Calificación'!$D$58,"")))</f>
        <v/>
      </c>
      <c r="O16" s="131" t="str">
        <f>IF('Matriz de Riesgos'!$U$290="","",IF('Matriz de Riesgos'!$U$290='Matriz Calificación'!$D$58,'Matriz de Riesgos'!$E$290,IF('Matriz de Riesgos'!$U$290&lt;&gt;'Matriz Calificación'!$D$58,"")))</f>
        <v/>
      </c>
      <c r="P16" s="131" t="str">
        <f>IF('Matriz de Riesgos'!$U$299="","",IF('Matriz de Riesgos'!$U$299='Matriz Calificación'!$D$58,'Matriz de Riesgos'!$E$299,IF('Matriz de Riesgos'!$U$299&lt;&gt;'Matriz Calificación'!$D$58,"")))</f>
        <v/>
      </c>
      <c r="Q16" s="131" t="str">
        <f>IF('Matriz de Riesgos'!$U$308="","",IF('Matriz de Riesgos'!$U$308='Matriz Calificación'!$D$58,'Matriz de Riesgos'!$E$308,IF('Matriz de Riesgos'!$U$308&lt;&gt;'Matriz Calificación'!$D$58,"")))</f>
        <v/>
      </c>
      <c r="R16" s="131" t="str">
        <f>IF('Matriz de Riesgos'!$U$317="","",IF('Matriz de Riesgos'!$U$317='Matriz Calificación'!$D$58,'Matriz de Riesgos'!$E$317,IF('Matriz de Riesgos'!$U$317&lt;&gt;'Matriz Calificación'!$D$58,"")))</f>
        <v/>
      </c>
      <c r="S16" s="131" t="str">
        <f>IF('Matriz de Riesgos'!$U$326="","",IF('Matriz de Riesgos'!$U$326='Matriz Calificación'!$D$58,'Matriz de Riesgos'!$E$326,IF('Matriz de Riesgos'!$U$326&lt;&gt;'Matriz Calificación'!$D$58,"")))</f>
        <v/>
      </c>
      <c r="T16" s="131" t="str">
        <f>IF('Matriz de Riesgos'!$U$335="","",IF('Matriz de Riesgos'!$U$335='Matriz Calificación'!$D$58,'Matriz de Riesgos'!$E$335,IF('Matriz de Riesgos'!$U$335&lt;&gt;'Matriz Calificación'!$D$58,"")))</f>
        <v/>
      </c>
      <c r="U16" s="131" t="str">
        <f>IF('Matriz de Riesgos'!$U$344="","",IF('Matriz de Riesgos'!$U$344='Matriz Calificación'!$D$58,'Matriz de Riesgos'!$E$344,IF('Matriz de Riesgos'!$U$344&lt;&gt;'Matriz Calificación'!$D$58,"")))</f>
        <v/>
      </c>
      <c r="V16" s="131" t="str">
        <f>IF('Matriz de Riesgos'!$U$353="","",IF('Matriz de Riesgos'!$U$353='Matriz Calificación'!$D$58,'Matriz de Riesgos'!$E$353,IF('Matriz de Riesgos'!$U$353&lt;&gt;'Matriz Calificación'!$D$58,"")))</f>
        <v/>
      </c>
      <c r="W16" s="132" t="str">
        <f>IF('Matriz de Riesgos'!$U$362="","",IF('Matriz de Riesgos'!$U$362='Matriz Calificación'!$D$58,'Matriz de Riesgos'!$E$362,IF('Matriz de Riesgos'!$U$362&lt;&gt;'Matriz Calificación'!$D$58,"")))</f>
        <v/>
      </c>
      <c r="X16" s="130" t="str">
        <f>IF('Matriz de Riesgos'!$U$281="","",IF('Matriz de Riesgos'!$U$281='Matriz Calificación'!$D$59,'Matriz de Riesgos'!$E$281,IF('Matriz de Riesgos'!$U$281&lt;&gt;'Matriz Calificación'!$D$59,"")))</f>
        <v/>
      </c>
      <c r="Y16" s="131" t="str">
        <f>IF('Matriz de Riesgos'!$U$290="","",IF('Matriz de Riesgos'!$U$290='Matriz Calificación'!$D$59,'Matriz de Riesgos'!$E$290,IF('Matriz de Riesgos'!$U$290&lt;&gt;'Matriz Calificación'!$D$59,"")))</f>
        <v/>
      </c>
      <c r="Z16" s="131" t="str">
        <f>IF('Matriz de Riesgos'!$U$299="","",IF('Matriz de Riesgos'!$U$299='Matriz Calificación'!$D$59,'Matriz de Riesgos'!$E$299,IF('Matriz de Riesgos'!$U$299&lt;&gt;'Matriz Calificación'!$D$59,"")))</f>
        <v/>
      </c>
      <c r="AA16" s="131" t="str">
        <f>IF('Matriz de Riesgos'!$U$308="","",IF('Matriz de Riesgos'!$U$308='Matriz Calificación'!$D$59,'Matriz de Riesgos'!$E$308,IF('Matriz de Riesgos'!$U$308&lt;&gt;'Matriz Calificación'!$D$59,"")))</f>
        <v/>
      </c>
      <c r="AB16" s="131" t="str">
        <f>IF('Matriz de Riesgos'!$U$317="","",IF('Matriz de Riesgos'!$U$317='Matriz Calificación'!$D$59,'Matriz de Riesgos'!$E$317,IF('Matriz de Riesgos'!$U$317&lt;&gt;'Matriz Calificación'!$D$59,"")))</f>
        <v/>
      </c>
      <c r="AC16" s="131" t="str">
        <f>IF('Matriz de Riesgos'!$U$326="","",IF('Matriz de Riesgos'!$U$326='Matriz Calificación'!$D$59,'Matriz de Riesgos'!$E$326,IF('Matriz de Riesgos'!$U$326&lt;&gt;'Matriz Calificación'!$D$59,"")))</f>
        <v/>
      </c>
      <c r="AD16" s="131" t="str">
        <f>IF('Matriz de Riesgos'!$U$335="","",IF('Matriz de Riesgos'!$U$335='Matriz Calificación'!$D$59,'Matriz de Riesgos'!$E$335,IF('Matriz de Riesgos'!$U$335&lt;&gt;'Matriz Calificación'!$D$59,"")))</f>
        <v/>
      </c>
      <c r="AE16" s="131" t="str">
        <f>IF('Matriz de Riesgos'!$U$344="","",IF('Matriz de Riesgos'!$U$344='Matriz Calificación'!$D$59,'Matriz de Riesgos'!$E$344,IF('Matriz de Riesgos'!$U$344&lt;&gt;'Matriz Calificación'!$D$59,"")))</f>
        <v/>
      </c>
      <c r="AF16" s="131" t="str">
        <f>IF('Matriz de Riesgos'!$U$353="","",IF('Matriz de Riesgos'!$U$353='Matriz Calificación'!$D$59,'Matriz de Riesgos'!$E$353,IF('Matriz de Riesgos'!$U$353&lt;&gt;'Matriz Calificación'!$D$59,"")))</f>
        <v/>
      </c>
      <c r="AG16" s="132" t="str">
        <f>IF('Matriz de Riesgos'!$U$362="","",IF('Matriz de Riesgos'!$U$362='Matriz Calificación'!$D$59,'Matriz de Riesgos'!$E$362,IF('Matriz de Riesgos'!$U$362&lt;&gt;'Matriz Calificación'!$D$59,"")))</f>
        <v/>
      </c>
      <c r="AH16" s="128" t="str">
        <f>IF('Matriz de Riesgos'!$U$281="","",IF('Matriz de Riesgos'!$U$281='Matriz Calificación'!$D$66,'Matriz de Riesgos'!$E$281,IF('Matriz de Riesgos'!$U$281&lt;&gt;'Matriz Calificación'!$D$66,"")))</f>
        <v/>
      </c>
      <c r="AI16" s="129" t="str">
        <f>IF('Matriz de Riesgos'!$U$290="","",IF('Matriz de Riesgos'!$U$290='Matriz Calificación'!$D$66,'Matriz de Riesgos'!$E$290,IF('Matriz de Riesgos'!$U$290&lt;&gt;'Matriz Calificación'!$D$66,"")))</f>
        <v/>
      </c>
      <c r="AJ16" s="129" t="str">
        <f>IF('Matriz de Riesgos'!$U$299="","",IF('Matriz de Riesgos'!$U$299='Matriz Calificación'!$D$66,'Matriz de Riesgos'!$E$299,IF('Matriz de Riesgos'!$U$299&lt;&gt;'Matriz Calificación'!$D$66,"")))</f>
        <v/>
      </c>
      <c r="AK16" s="129" t="str">
        <f>IF('Matriz de Riesgos'!$U$308="","",IF('Matriz de Riesgos'!$U$308='Matriz Calificación'!$D$66,'Matriz de Riesgos'!$E$308,IF('Matriz de Riesgos'!$U$308&lt;&gt;'Matriz Calificación'!$D$66,"")))</f>
        <v/>
      </c>
      <c r="AL16" s="129" t="str">
        <f>IF('Matriz de Riesgos'!$U$317="","",IF('Matriz de Riesgos'!$U$317='Matriz Calificación'!$D$66,'Matriz de Riesgos'!$E$317,IF('Matriz de Riesgos'!$U$317&lt;&gt;'Matriz Calificación'!$D$66,"")))</f>
        <v/>
      </c>
      <c r="AM16" s="129" t="str">
        <f>IF('Matriz de Riesgos'!$U$326="","",IF('Matriz de Riesgos'!$U$326='Matriz Calificación'!$D$66,'Matriz de Riesgos'!$E$326,IF('Matriz de Riesgos'!$U$326&lt;&gt;'Matriz Calificación'!$D$66,"")))</f>
        <v/>
      </c>
      <c r="AN16" s="129" t="str">
        <f>IF('Matriz de Riesgos'!$U$335="","",IF('Matriz de Riesgos'!$U$335='Matriz Calificación'!$D$66,'Matriz de Riesgos'!$E$335,IF('Matriz de Riesgos'!$U$335&lt;&gt;'Matriz Calificación'!$D$66,"")))</f>
        <v/>
      </c>
      <c r="AO16" s="129" t="str">
        <f>IF('Matriz de Riesgos'!$U$344="","",IF('Matriz de Riesgos'!$U$344='Matriz Calificación'!$D$66,'Matriz de Riesgos'!$E$344,IF('Matriz de Riesgos'!$U$344&lt;&gt;'Matriz Calificación'!$D$66,"")))</f>
        <v/>
      </c>
      <c r="AP16" s="129" t="str">
        <f>IF('Matriz de Riesgos'!$U$353="","",IF('Matriz de Riesgos'!$U$353='Matriz Calificación'!$D$66,'Matriz de Riesgos'!$E$353,IF('Matriz de Riesgos'!$U$353&lt;&gt;'Matriz Calificación'!$D$66,"")))</f>
        <v/>
      </c>
      <c r="AQ16" s="133" t="str">
        <f>IF('Matriz de Riesgos'!$U$362="","",IF('Matriz de Riesgos'!$U$362='Matriz Calificación'!$D$66,'Matriz de Riesgos'!$E$362,IF('Matriz de Riesgos'!$U$362&lt;&gt;'Matriz Calificación'!$D$66,"")))</f>
        <v/>
      </c>
      <c r="AR16" s="134" t="str">
        <f>IF('Matriz de Riesgos'!$U$281="","",IF('Matriz de Riesgos'!$U$281='Matriz Calificación'!$D$75,'Matriz de Riesgos'!$E$281,IF('Matriz de Riesgos'!$U$281&lt;&gt;'Matriz Calificación'!$D$75,"")))</f>
        <v/>
      </c>
      <c r="AS16" s="135" t="str">
        <f>IF('Matriz de Riesgos'!$U$290="","",IF('Matriz de Riesgos'!$U$290='Matriz Calificación'!$D$75,'Matriz de Riesgos'!$E$290,IF('Matriz de Riesgos'!$U$290&lt;&gt;'Matriz Calificación'!$D$75,"")))</f>
        <v/>
      </c>
      <c r="AT16" s="135" t="str">
        <f>IF('Matriz de Riesgos'!$U$299="","",IF('Matriz de Riesgos'!$U$299='Matriz Calificación'!$D$75,'Matriz de Riesgos'!$E$299,IF('Matriz de Riesgos'!$U$299&lt;&gt;'Matriz Calificación'!$D$75,"")))</f>
        <v/>
      </c>
      <c r="AU16" s="135" t="str">
        <f>IF('Matriz de Riesgos'!$U$308="","",IF('Matriz de Riesgos'!$U$308='Matriz Calificación'!$D$75,'Matriz de Riesgos'!$E$308,IF('Matriz de Riesgos'!$U$308&lt;&gt;'Matriz Calificación'!$D$75,"")))</f>
        <v/>
      </c>
      <c r="AV16" s="151" t="str">
        <f>IF('Matriz de Riesgos'!$U$317="","",IF('Matriz de Riesgos'!$U$317='Matriz Calificación'!$D$75,'Matriz de Riesgos'!$E$317,IF('Matriz de Riesgos'!$U$317&lt;&gt;'Matriz Calificación'!$D$75,"")))</f>
        <v/>
      </c>
      <c r="AW16" s="151" t="str">
        <f>IF('Matriz de Riesgos'!$U$326="","",IF('Matriz de Riesgos'!$U$326='Matriz Calificación'!$D$75,'Matriz de Riesgos'!$E$326,IF('Matriz de Riesgos'!$U$326&lt;&gt;'Matriz Calificación'!$D$75,"")))</f>
        <v/>
      </c>
      <c r="AX16" s="151" t="str">
        <f>IF('Matriz de Riesgos'!$U$335="","",IF('Matriz de Riesgos'!$U$335='Matriz Calificación'!$D$75,'Matriz de Riesgos'!$E$335,IF('Matriz de Riesgos'!$U$335&lt;&gt;'Matriz Calificación'!$D$75,"")))</f>
        <v/>
      </c>
      <c r="AY16" s="151" t="str">
        <f>IF('Matriz de Riesgos'!$U$344="","",IF('Matriz de Riesgos'!$U$344='Matriz Calificación'!$D$75,'Matriz de Riesgos'!$E$344,IF('Matriz de Riesgos'!$U$344&lt;&gt;'Matriz Calificación'!$D$75,"")))</f>
        <v/>
      </c>
      <c r="AZ16" s="151" t="str">
        <f>IF('Matriz de Riesgos'!$U$353="","",IF('Matriz de Riesgos'!$U$353='Matriz Calificación'!$D$75,'Matriz de Riesgos'!$E$353,IF('Matriz de Riesgos'!$U$353&lt;&gt;'Matriz Calificación'!$D$75,"")))</f>
        <v/>
      </c>
      <c r="BA16" s="136" t="str">
        <f>IF('Matriz de Riesgos'!$U$362="","",IF('Matriz de Riesgos'!$U$362='Matriz Calificación'!$D$75,'Matriz de Riesgos'!$E$362,IF('Matriz de Riesgos'!$U$362&lt;&gt;'Matriz Calificación'!$D$75,"")))</f>
        <v/>
      </c>
    </row>
    <row r="17" spans="2:53" ht="12" customHeight="1" x14ac:dyDescent="0.25">
      <c r="B17" s="354"/>
      <c r="C17" s="355"/>
      <c r="D17" s="126" t="str">
        <f>IF('Matriz de Riesgos'!$U$371="","",IF('Matriz de Riesgos'!$U$371='Matriz Calificación'!$D$56,'Matriz de Riesgos'!$E$371,IF('Matriz de Riesgos'!$U$371&lt;&gt;'Matriz Calificación'!$D$56,"")))</f>
        <v/>
      </c>
      <c r="E17" s="127" t="str">
        <f>IF('Matriz de Riesgos'!$U$380="","",IF('Matriz de Riesgos'!$U$380='Matriz Calificación'!$D$56,'Matriz de Riesgos'!$E$380,IF('Matriz de Riesgos'!$U$380&lt;&gt;'Matriz Calificación'!$D$56,"")))</f>
        <v/>
      </c>
      <c r="F17" s="127" t="str">
        <f>IF('Matriz de Riesgos'!$U$389="","",IF('Matriz de Riesgos'!$U$389='Matriz Calificación'!$D$56,'Matriz de Riesgos'!$E$389,IF('Matriz de Riesgos'!$U$389&lt;&gt;'Matriz Calificación'!$D$56,"")))</f>
        <v/>
      </c>
      <c r="G17" s="127" t="str">
        <f>IF('Matriz de Riesgos'!$U$398="","",IF('Matriz de Riesgos'!$U$398='Matriz Calificación'!$D$56,'Matriz de Riesgos'!$E$398,IF('Matriz de Riesgos'!$U$398&lt;&gt;'Matriz Calificación'!$D$56,"")))</f>
        <v/>
      </c>
      <c r="H17" s="127" t="str">
        <f>IF('Matriz de Riesgos'!$U$407="","",IF('Matriz de Riesgos'!$U$407='Matriz Calificación'!$D$56,'Matriz de Riesgos'!$E$407,IF('Matriz de Riesgos'!$U$407&lt;&gt;'Matriz Calificación'!$D$56,"")))</f>
        <v/>
      </c>
      <c r="I17" s="127" t="str">
        <f>IF('Matriz de Riesgos'!$U$416="","",IF('Matriz de Riesgos'!$U$416='Matriz Calificación'!$D$56,'Matriz de Riesgos'!$E$416,IF('Matriz de Riesgos'!$U$416&lt;&gt;'Matriz Calificación'!$D$56,"")))</f>
        <v/>
      </c>
      <c r="J17" s="127" t="str">
        <f>IF('Matriz de Riesgos'!$U$425="","",IF('Matriz de Riesgos'!$U$425='Matriz Calificación'!$D$56,'Matriz de Riesgos'!$E$425,IF('Matriz de Riesgos'!$U$425&lt;&gt;'Matriz Calificación'!$D$56,"")))</f>
        <v/>
      </c>
      <c r="K17" s="127" t="str">
        <f>IF('Matriz de Riesgos'!$U$434="","",IF('Matriz de Riesgos'!$U$434='Matriz Calificación'!$D$56,'Matriz de Riesgos'!$E$434,IF('Matriz de Riesgos'!$U$434&lt;&gt;'Matriz Calificación'!$D$56,"")))</f>
        <v/>
      </c>
      <c r="L17" s="127" t="str">
        <f>IF('Matriz de Riesgos'!$U$443="","",IF('Matriz de Riesgos'!$U$443='Matriz Calificación'!$D$56,'Matriz de Riesgos'!$E$443,IF('Matriz de Riesgos'!$U$443&lt;&gt;'Matriz Calificación'!$D$56,"")))</f>
        <v/>
      </c>
      <c r="M17" s="127" t="str">
        <f>IF('Matriz de Riesgos'!$U$452="","",IF('Matriz de Riesgos'!$U$452='Matriz Calificación'!$D$56,'Matriz de Riesgos'!$E$452,IF('Matriz de Riesgos'!$U$452&lt;&gt;'Matriz Calificación'!$D$56,"")))</f>
        <v/>
      </c>
      <c r="N17" s="130" t="str">
        <f>IF('Matriz de Riesgos'!$U$371="","",IF('Matriz de Riesgos'!$U$371='Matriz Calificación'!$D$58,'Matriz de Riesgos'!$E$371,IF('Matriz de Riesgos'!$U$371&lt;&gt;'Matriz Calificación'!$D$58,"")))</f>
        <v/>
      </c>
      <c r="O17" s="131" t="str">
        <f>IF('Matriz de Riesgos'!$U$380="","",IF('Matriz de Riesgos'!$U$380='Matriz Calificación'!$D$58,'Matriz de Riesgos'!$E$380,IF('Matriz de Riesgos'!$U$380&lt;&gt;'Matriz Calificación'!$D$58,"")))</f>
        <v/>
      </c>
      <c r="P17" s="131" t="str">
        <f>IF('Matriz de Riesgos'!$U$389="","",IF('Matriz de Riesgos'!$U$389='Matriz Calificación'!$D$58,'Matriz de Riesgos'!$E$389,IF('Matriz de Riesgos'!$U$389&lt;&gt;'Matriz Calificación'!$D$58,"")))</f>
        <v/>
      </c>
      <c r="Q17" s="131" t="str">
        <f>IF('Matriz de Riesgos'!$U$398="","",IF('Matriz de Riesgos'!$U$398='Matriz Calificación'!$D$58,'Matriz de Riesgos'!$E$398,IF('Matriz de Riesgos'!$U$398&lt;&gt;'Matriz Calificación'!$D$58,"")))</f>
        <v/>
      </c>
      <c r="R17" s="131" t="str">
        <f>IF('Matriz de Riesgos'!$U$407="","",IF('Matriz de Riesgos'!$U$407='Matriz Calificación'!$D$58,'Matriz de Riesgos'!$E$407,IF('Matriz de Riesgos'!$U$407&lt;&gt;'Matriz Calificación'!$D$58,"")))</f>
        <v/>
      </c>
      <c r="S17" s="131" t="str">
        <f>IF('Matriz de Riesgos'!$U$416="","",IF('Matriz de Riesgos'!$U$416='Matriz Calificación'!$D$58,'Matriz de Riesgos'!$E$416,IF('Matriz de Riesgos'!$U$416&lt;&gt;'Matriz Calificación'!$D$58,"")))</f>
        <v/>
      </c>
      <c r="T17" s="131" t="str">
        <f>IF('Matriz de Riesgos'!$U$425="","",IF('Matriz de Riesgos'!$U$425='Matriz Calificación'!$D$58,'Matriz de Riesgos'!$E$425,IF('Matriz de Riesgos'!$U$425&lt;&gt;'Matriz Calificación'!$D$58,"")))</f>
        <v/>
      </c>
      <c r="U17" s="131" t="str">
        <f>IF('Matriz de Riesgos'!$U$434="","",IF('Matriz de Riesgos'!$U$434='Matriz Calificación'!$D$58,'Matriz de Riesgos'!$E$434,IF('Matriz de Riesgos'!$U$434&lt;&gt;'Matriz Calificación'!$D$58,"")))</f>
        <v/>
      </c>
      <c r="V17" s="131" t="str">
        <f>IF('Matriz de Riesgos'!$U$443="","",IF('Matriz de Riesgos'!$U$443='Matriz Calificación'!$D$58,'Matriz de Riesgos'!$E$443,IF('Matriz de Riesgos'!$U$443&lt;&gt;'Matriz Calificación'!$D$58,"")))</f>
        <v/>
      </c>
      <c r="W17" s="132" t="str">
        <f>IF('Matriz de Riesgos'!$U$452="","",IF('Matriz de Riesgos'!$U$452='Matriz Calificación'!$D$58,'Matriz de Riesgos'!$E$452,IF('Matriz de Riesgos'!$U$452&lt;&gt;'Matriz Calificación'!$D$58,"")))</f>
        <v/>
      </c>
      <c r="X17" s="130" t="str">
        <f>IF('Matriz de Riesgos'!$U$371="","",IF('Matriz de Riesgos'!$U$371='Matriz Calificación'!$D$59,'Matriz de Riesgos'!$E$371,IF('Matriz de Riesgos'!$U$371&lt;&gt;'Matriz Calificación'!$D$59,"")))</f>
        <v/>
      </c>
      <c r="Y17" s="131" t="str">
        <f>IF('Matriz de Riesgos'!$U$380="","",IF('Matriz de Riesgos'!$U$380='Matriz Calificación'!$D$59,'Matriz de Riesgos'!$E$380,IF('Matriz de Riesgos'!$U$380&lt;&gt;'Matriz Calificación'!$D$59,"")))</f>
        <v/>
      </c>
      <c r="Z17" s="131" t="str">
        <f>IF('Matriz de Riesgos'!$U$389="","",IF('Matriz de Riesgos'!$U$389='Matriz Calificación'!$D$59,'Matriz de Riesgos'!$E$389,IF('Matriz de Riesgos'!$U$389&lt;&gt;'Matriz Calificación'!$D$59,"")))</f>
        <v/>
      </c>
      <c r="AA17" s="131" t="str">
        <f>IF('Matriz de Riesgos'!$U$398="","",IF('Matriz de Riesgos'!$U$398='Matriz Calificación'!$D$59,'Matriz de Riesgos'!$E$398,IF('Matriz de Riesgos'!$U$398&lt;&gt;'Matriz Calificación'!$D$59,"")))</f>
        <v/>
      </c>
      <c r="AB17" s="131" t="str">
        <f>IF('Matriz de Riesgos'!$U$407="","",IF('Matriz de Riesgos'!$U$407='Matriz Calificación'!$D$59,'Matriz de Riesgos'!$E$407,IF('Matriz de Riesgos'!$U$407&lt;&gt;'Matriz Calificación'!$D$59,"")))</f>
        <v/>
      </c>
      <c r="AC17" s="131" t="str">
        <f>IF('Matriz de Riesgos'!$U$416="","",IF('Matriz de Riesgos'!$U$416='Matriz Calificación'!$D$59,'Matriz de Riesgos'!$E$416,IF('Matriz de Riesgos'!$U$416&lt;&gt;'Matriz Calificación'!$D$59,"")))</f>
        <v/>
      </c>
      <c r="AD17" s="131" t="str">
        <f>IF('Matriz de Riesgos'!$U$425="","",IF('Matriz de Riesgos'!$U$425='Matriz Calificación'!$D$59,'Matriz de Riesgos'!$E$425,IF('Matriz de Riesgos'!$U$425&lt;&gt;'Matriz Calificación'!$D$59,"")))</f>
        <v/>
      </c>
      <c r="AE17" s="131" t="str">
        <f>IF('Matriz de Riesgos'!$U$434="","",IF('Matriz de Riesgos'!$U$434='Matriz Calificación'!$D$59,'Matriz de Riesgos'!$E$434,IF('Matriz de Riesgos'!$U$434&lt;&gt;'Matriz Calificación'!$D$59,"")))</f>
        <v/>
      </c>
      <c r="AF17" s="131" t="str">
        <f>IF('Matriz de Riesgos'!$U$443="","",IF('Matriz de Riesgos'!$U$443='Matriz Calificación'!$D$59,'Matriz de Riesgos'!$E$443,IF('Matriz de Riesgos'!$U$443&lt;&gt;'Matriz Calificación'!$D$59,"")))</f>
        <v/>
      </c>
      <c r="AG17" s="132" t="str">
        <f>IF('Matriz de Riesgos'!$U$452="","",IF('Matriz de Riesgos'!$U$452='Matriz Calificación'!$D$59,'Matriz de Riesgos'!$E$452,IF('Matriz de Riesgos'!$U$452&lt;&gt;'Matriz Calificación'!$D$59,"")))</f>
        <v/>
      </c>
      <c r="AH17" s="128" t="str">
        <f>IF('Matriz de Riesgos'!$U$371="","",IF('Matriz de Riesgos'!$U$371='Matriz Calificación'!$D$66,'Matriz de Riesgos'!$E$371,IF('Matriz de Riesgos'!$U$371&lt;&gt;'Matriz Calificación'!$D$66,"")))</f>
        <v/>
      </c>
      <c r="AI17" s="129" t="str">
        <f>IF('Matriz de Riesgos'!$U$380="","",IF('Matriz de Riesgos'!$U$380='Matriz Calificación'!$D$66,'Matriz de Riesgos'!$E$380,IF('Matriz de Riesgos'!$U$380&lt;&gt;'Matriz Calificación'!$D$66,"")))</f>
        <v/>
      </c>
      <c r="AJ17" s="129" t="str">
        <f>IF('Matriz de Riesgos'!$U$389="","",IF('Matriz de Riesgos'!$U$389='Matriz Calificación'!$D$66,'Matriz de Riesgos'!$E$389,IF('Matriz de Riesgos'!$U$389&lt;&gt;'Matriz Calificación'!$D$66,"")))</f>
        <v/>
      </c>
      <c r="AK17" s="129" t="str">
        <f>IF('Matriz de Riesgos'!$U$398="","",IF('Matriz de Riesgos'!$U$398='Matriz Calificación'!$D$66,'Matriz de Riesgos'!$E$398,IF('Matriz de Riesgos'!$U$398&lt;&gt;'Matriz Calificación'!$D$66,"")))</f>
        <v/>
      </c>
      <c r="AL17" s="129" t="str">
        <f>IF('Matriz de Riesgos'!$U$407="","",IF('Matriz de Riesgos'!$U$407='Matriz Calificación'!$D$66,'Matriz de Riesgos'!$E$407,IF('Matriz de Riesgos'!$U$407&lt;&gt;'Matriz Calificación'!$D$66,"")))</f>
        <v/>
      </c>
      <c r="AM17" s="129" t="str">
        <f>IF('Matriz de Riesgos'!$U$416="","",IF('Matriz de Riesgos'!$U$416='Matriz Calificación'!$D$66,'Matriz de Riesgos'!$E$416,IF('Matriz de Riesgos'!$U$416&lt;&gt;'Matriz Calificación'!$D$66,"")))</f>
        <v/>
      </c>
      <c r="AN17" s="129" t="str">
        <f>IF('Matriz de Riesgos'!$U$425="","",IF('Matriz de Riesgos'!$U$425='Matriz Calificación'!$D$66,'Matriz de Riesgos'!$E$425,IF('Matriz de Riesgos'!$U$425&lt;&gt;'Matriz Calificación'!$D$66,"")))</f>
        <v/>
      </c>
      <c r="AO17" s="129" t="str">
        <f>IF('Matriz de Riesgos'!$U$434="","",IF('Matriz de Riesgos'!$U$434='Matriz Calificación'!$D$66,'Matriz de Riesgos'!$E$434,IF('Matriz de Riesgos'!$U$434&lt;&gt;'Matriz Calificación'!$D$66,"")))</f>
        <v/>
      </c>
      <c r="AP17" s="129" t="str">
        <f>IF('Matriz de Riesgos'!$U$443="","",IF('Matriz de Riesgos'!$U$443='Matriz Calificación'!$D$66,'Matriz de Riesgos'!$E$443,IF('Matriz de Riesgos'!$U$443&lt;&gt;'Matriz Calificación'!$D$66,"")))</f>
        <v/>
      </c>
      <c r="AQ17" s="133" t="str">
        <f>IF('Matriz de Riesgos'!$U$452="","",IF('Matriz de Riesgos'!$U$452='Matriz Calificación'!$D$66,'Matriz de Riesgos'!$E$452,IF('Matriz de Riesgos'!$U$452&lt;&gt;'Matriz Calificación'!$D$66,"")))</f>
        <v/>
      </c>
      <c r="AR17" s="134" t="str">
        <f>IF('Matriz de Riesgos'!$U$371="","",IF('Matriz de Riesgos'!$U$371='Matriz Calificación'!$D$75,'Matriz de Riesgos'!$E$371,IF('Matriz de Riesgos'!$U$371&lt;&gt;'Matriz Calificación'!$D$75,"")))</f>
        <v/>
      </c>
      <c r="AS17" s="135" t="str">
        <f>IF('Matriz de Riesgos'!$U$380="","",IF('Matriz de Riesgos'!$U$380='Matriz Calificación'!$D$75,'Matriz de Riesgos'!$E$380,IF('Matriz de Riesgos'!$U$380&lt;&gt;'Matriz Calificación'!$D$75,"")))</f>
        <v/>
      </c>
      <c r="AT17" s="135" t="str">
        <f>IF('Matriz de Riesgos'!$U$389="","",IF('Matriz de Riesgos'!$U$389='Matriz Calificación'!$D$75,'Matriz de Riesgos'!$E$389,IF('Matriz de Riesgos'!$U$389&lt;&gt;'Matriz Calificación'!$D$75,"")))</f>
        <v/>
      </c>
      <c r="AU17" s="135" t="str">
        <f>IF('Matriz de Riesgos'!$U$398="","",IF('Matriz de Riesgos'!$U$398='Matriz Calificación'!$D$75,'Matriz de Riesgos'!$E$398,IF('Matriz de Riesgos'!$U$398&lt;&gt;'Matriz Calificación'!$D$75,"")))</f>
        <v/>
      </c>
      <c r="AV17" s="151" t="str">
        <f>IF('Matriz de Riesgos'!$U$407="","",IF('Matriz de Riesgos'!$U$407='Matriz Calificación'!$D$75,'Matriz de Riesgos'!$E$407,IF('Matriz de Riesgos'!$U$407&lt;&gt;'Matriz Calificación'!$D$75,"")))</f>
        <v/>
      </c>
      <c r="AW17" s="151" t="str">
        <f>IF('Matriz de Riesgos'!$U$416="","",IF('Matriz de Riesgos'!$U$416='Matriz Calificación'!$D$75,'Matriz de Riesgos'!$E$416,IF('Matriz de Riesgos'!$U$416&lt;&gt;'Matriz Calificación'!$D$75,"")))</f>
        <v/>
      </c>
      <c r="AX17" s="151" t="str">
        <f>IF('Matriz de Riesgos'!$U$425="","",IF('Matriz de Riesgos'!$U$425='Matriz Calificación'!$D$75,'Matriz de Riesgos'!$E$425,IF('Matriz de Riesgos'!$U$425&lt;&gt;'Matriz Calificación'!$D$75,"")))</f>
        <v/>
      </c>
      <c r="AY17" s="151" t="str">
        <f>IF('Matriz de Riesgos'!$U$434="","",IF('Matriz de Riesgos'!$U$434='Matriz Calificación'!$D$75,'Matriz de Riesgos'!$E$434,IF('Matriz de Riesgos'!$U$434&lt;&gt;'Matriz Calificación'!$D$75,"")))</f>
        <v/>
      </c>
      <c r="AZ17" s="151" t="str">
        <f>IF('Matriz de Riesgos'!$U$443="","",IF('Matriz de Riesgos'!$U$443='Matriz Calificación'!$D$75,'Matriz de Riesgos'!$E$443,IF('Matriz de Riesgos'!$U$443&lt;&gt;'Matriz Calificación'!$D$75,"")))</f>
        <v/>
      </c>
      <c r="BA17" s="136" t="str">
        <f>IF('Matriz de Riesgos'!$U$452="","",IF('Matriz de Riesgos'!$U$452='Matriz Calificación'!$D$75,'Matriz de Riesgos'!$E$452,IF('Matriz de Riesgos'!$U$452&lt;&gt;'Matriz Calificación'!$D$75,"")))</f>
        <v/>
      </c>
    </row>
    <row r="18" spans="2:53" ht="12" customHeight="1" x14ac:dyDescent="0.25">
      <c r="B18" s="354"/>
      <c r="C18" s="355"/>
      <c r="D18" s="126" t="str">
        <f>IF('Matriz de Riesgos'!$U$461="","",IF('Matriz de Riesgos'!$U$461='Matriz Calificación'!$D$56,'Matriz de Riesgos'!$E$461,IF('Matriz de Riesgos'!$U$461&lt;&gt;'Matriz Calificación'!$D$56,"")))</f>
        <v/>
      </c>
      <c r="E18" s="127" t="str">
        <f>IF('Matriz de Riesgos'!$U$470="","",IF('Matriz de Riesgos'!$U$470='Matriz Calificación'!$D$56,'Matriz de Riesgos'!$E$470,IF('Matriz de Riesgos'!$U$470&lt;&gt;'Matriz Calificación'!$D$56,"")))</f>
        <v/>
      </c>
      <c r="F18" s="127" t="str">
        <f>IF('Matriz de Riesgos'!$U$479="","",IF('Matriz de Riesgos'!$U$479='Matriz Calificación'!$D$56,'Matriz de Riesgos'!$E$479,IF('Matriz de Riesgos'!$U$479&lt;&gt;'Matriz Calificación'!$D$56,"")))</f>
        <v/>
      </c>
      <c r="G18" s="127" t="str">
        <f>IF('Matriz de Riesgos'!$U$488="","",IF('Matriz de Riesgos'!$U$488='Matriz Calificación'!$D$56,'Matriz de Riesgos'!$E$488,IF('Matriz de Riesgos'!$U$488&lt;&gt;'Matriz Calificación'!$D$56,"")))</f>
        <v/>
      </c>
      <c r="H18" s="127" t="str">
        <f>IF('Matriz de Riesgos'!$U$497="","",IF('Matriz de Riesgos'!$U$497='Matriz Calificación'!$D$56,'Matriz de Riesgos'!$E$497,IF('Matriz de Riesgos'!$U$497&lt;&gt;'Matriz Calificación'!$D$56,"")))</f>
        <v/>
      </c>
      <c r="I18" s="127" t="str">
        <f>IF('Matriz de Riesgos'!$U$506="","",IF('Matriz de Riesgos'!$U$506='Matriz Calificación'!$D$56,'Matriz de Riesgos'!$E$506,IF('Matriz de Riesgos'!$U$506&lt;&gt;'Matriz Calificación'!$D$56,"")))</f>
        <v/>
      </c>
      <c r="J18" s="127" t="str">
        <f>IF('Matriz de Riesgos'!$U$515="","",IF('Matriz de Riesgos'!$U$515='Matriz Calificación'!$D$56,'Matriz de Riesgos'!$E$515,IF('Matriz de Riesgos'!$U$515&lt;&gt;'Matriz Calificación'!$D$56,"")))</f>
        <v/>
      </c>
      <c r="K18" s="127" t="str">
        <f>IF('Matriz de Riesgos'!$U$524="","",IF('Matriz de Riesgos'!$U$524='Matriz Calificación'!$D$56,'Matriz de Riesgos'!$E$524,IF('Matriz de Riesgos'!$U$524&lt;&gt;'Matriz Calificación'!$D$56,"")))</f>
        <v/>
      </c>
      <c r="L18" s="127" t="str">
        <f>IF('Matriz de Riesgos'!$U$533="","",IF('Matriz de Riesgos'!$U$533='Matriz Calificación'!$D$56,'Matriz de Riesgos'!$E$533,IF('Matriz de Riesgos'!$U$533&lt;&gt;'Matriz Calificación'!$D$56,"")))</f>
        <v/>
      </c>
      <c r="M18" s="127" t="str">
        <f>IF('Matriz de Riesgos'!$U$542="","",IF('Matriz de Riesgos'!$U$542='Matriz Calificación'!$D$56,'Matriz de Riesgos'!$E$542,IF('Matriz de Riesgos'!$U$542&lt;&gt;'Matriz Calificación'!$D$56,"")))</f>
        <v/>
      </c>
      <c r="N18" s="130" t="str">
        <f>IF('Matriz de Riesgos'!$U$461="","",IF('Matriz de Riesgos'!$U$461='Matriz Calificación'!$D$58,'Matriz de Riesgos'!$E$461,IF('Matriz de Riesgos'!$U$461&lt;&gt;'Matriz Calificación'!$D$58,"")))</f>
        <v/>
      </c>
      <c r="O18" s="131" t="str">
        <f>IF('Matriz de Riesgos'!$U$470="","",IF('Matriz de Riesgos'!$U$470='Matriz Calificación'!$D$58,'Matriz de Riesgos'!$E$470,IF('Matriz de Riesgos'!$U$470&lt;&gt;'Matriz Calificación'!$D$58,"")))</f>
        <v/>
      </c>
      <c r="P18" s="131" t="str">
        <f>IF('Matriz de Riesgos'!$U$479="","",IF('Matriz de Riesgos'!$U$479='Matriz Calificación'!$D$58,'Matriz de Riesgos'!$E$479,IF('Matriz de Riesgos'!$U$479&lt;&gt;'Matriz Calificación'!$D$58,"")))</f>
        <v/>
      </c>
      <c r="Q18" s="131" t="str">
        <f>IF('Matriz de Riesgos'!$U$488="","",IF('Matriz de Riesgos'!$U$488='Matriz Calificación'!$D$58,'Matriz de Riesgos'!$E$488,IF('Matriz de Riesgos'!$U$488&lt;&gt;'Matriz Calificación'!$D$58,"")))</f>
        <v/>
      </c>
      <c r="R18" s="131" t="str">
        <f>IF('Matriz de Riesgos'!$U$497="","",IF('Matriz de Riesgos'!$U$497='Matriz Calificación'!$D$58,'Matriz de Riesgos'!$E$497,IF('Matriz de Riesgos'!$U$497&lt;&gt;'Matriz Calificación'!$D$58,"")))</f>
        <v/>
      </c>
      <c r="S18" s="131" t="str">
        <f>IF('Matriz de Riesgos'!$U$506="","",IF('Matriz de Riesgos'!$U$506='Matriz Calificación'!$D$58,'Matriz de Riesgos'!$E$506,IF('Matriz de Riesgos'!$U$506&lt;&gt;'Matriz Calificación'!$D$58,"")))</f>
        <v/>
      </c>
      <c r="T18" s="131" t="str">
        <f>IF('Matriz de Riesgos'!$U$515="","",IF('Matriz de Riesgos'!$U$515='Matriz Calificación'!$D$58,'Matriz de Riesgos'!$E$515,IF('Matriz de Riesgos'!$U$515&lt;&gt;'Matriz Calificación'!$D$58,"")))</f>
        <v/>
      </c>
      <c r="U18" s="131" t="str">
        <f>IF('Matriz de Riesgos'!$U$524="","",IF('Matriz de Riesgos'!$U$524='Matriz Calificación'!$D$58,'Matriz de Riesgos'!$E$524,IF('Matriz de Riesgos'!$U$524&lt;&gt;'Matriz Calificación'!$D$58,"")))</f>
        <v/>
      </c>
      <c r="V18" s="131" t="str">
        <f>IF('Matriz de Riesgos'!$U$533="","",IF('Matriz de Riesgos'!$U$533='Matriz Calificación'!$D$58,'Matriz de Riesgos'!$E$533,IF('Matriz de Riesgos'!$U$533&lt;&gt;'Matriz Calificación'!$D$58,"")))</f>
        <v/>
      </c>
      <c r="W18" s="132" t="str">
        <f>IF('Matriz de Riesgos'!$U$542="","",IF('Matriz de Riesgos'!$U$542='Matriz Calificación'!$D$58,'Matriz de Riesgos'!$E$542,IF('Matriz de Riesgos'!$U$542&lt;&gt;'Matriz Calificación'!$D$58,"")))</f>
        <v/>
      </c>
      <c r="X18" s="130" t="str">
        <f>IF('Matriz de Riesgos'!$U$461="","",IF('Matriz de Riesgos'!$U$461='Matriz Calificación'!$D$59,'Matriz de Riesgos'!$E$461,IF('Matriz de Riesgos'!$U$461&lt;&gt;'Matriz Calificación'!$D$59,"")))</f>
        <v/>
      </c>
      <c r="Y18" s="131" t="str">
        <f>IF('Matriz de Riesgos'!$U$470="","",IF('Matriz de Riesgos'!$U$470='Matriz Calificación'!$D$59,'Matriz de Riesgos'!$E$470,IF('Matriz de Riesgos'!$U$470&lt;&gt;'Matriz Calificación'!$D$59,"")))</f>
        <v/>
      </c>
      <c r="Z18" s="131" t="str">
        <f>IF('Matriz de Riesgos'!$U$479="","",IF('Matriz de Riesgos'!$U$479='Matriz Calificación'!$D$59,'Matriz de Riesgos'!$E$479,IF('Matriz de Riesgos'!$U$479&lt;&gt;'Matriz Calificación'!$D$59,"")))</f>
        <v/>
      </c>
      <c r="AA18" s="131" t="str">
        <f>IF('Matriz de Riesgos'!$U$488="","",IF('Matriz de Riesgos'!$U$488='Matriz Calificación'!$D$59,'Matriz de Riesgos'!$E$488,IF('Matriz de Riesgos'!$U$488&lt;&gt;'Matriz Calificación'!$D$59,"")))</f>
        <v/>
      </c>
      <c r="AB18" s="131" t="str">
        <f>IF('Matriz de Riesgos'!$U$497="","",IF('Matriz de Riesgos'!$U$497='Matriz Calificación'!$D$59,'Matriz de Riesgos'!$E$497,IF('Matriz de Riesgos'!$U$497&lt;&gt;'Matriz Calificación'!$D$59,"")))</f>
        <v/>
      </c>
      <c r="AC18" s="131" t="str">
        <f>IF('Matriz de Riesgos'!$U$506="","",IF('Matriz de Riesgos'!$U$506='Matriz Calificación'!$D$59,'Matriz de Riesgos'!$E$506,IF('Matriz de Riesgos'!$U$506&lt;&gt;'Matriz Calificación'!$D$59,"")))</f>
        <v/>
      </c>
      <c r="AD18" s="131" t="str">
        <f>IF('Matriz de Riesgos'!$U$515="","",IF('Matriz de Riesgos'!$U$515='Matriz Calificación'!$D$59,'Matriz de Riesgos'!$E$515,IF('Matriz de Riesgos'!$U$515&lt;&gt;'Matriz Calificación'!$D$59,"")))</f>
        <v/>
      </c>
      <c r="AE18" s="131" t="str">
        <f>IF('Matriz de Riesgos'!$U$524="","",IF('Matriz de Riesgos'!$U$524='Matriz Calificación'!$D$59,'Matriz de Riesgos'!$E$524,IF('Matriz de Riesgos'!$U$524&lt;&gt;'Matriz Calificación'!$D$59,"")))</f>
        <v/>
      </c>
      <c r="AF18" s="131" t="str">
        <f>IF('Matriz de Riesgos'!$U$533="","",IF('Matriz de Riesgos'!$U$533='Matriz Calificación'!$D$59,'Matriz de Riesgos'!$E$533,IF('Matriz de Riesgos'!$U$533&lt;&gt;'Matriz Calificación'!$D$59,"")))</f>
        <v/>
      </c>
      <c r="AG18" s="132" t="str">
        <f>IF('Matriz de Riesgos'!$U$542="","",IF('Matriz de Riesgos'!$U$542='Matriz Calificación'!$D$59,'Matriz de Riesgos'!$E$542,IF('Matriz de Riesgos'!$U$542&lt;&gt;'Matriz Calificación'!$D$59,"")))</f>
        <v/>
      </c>
      <c r="AH18" s="128" t="str">
        <f>IF('Matriz de Riesgos'!$U$461="","",IF('Matriz de Riesgos'!$U$461='Matriz Calificación'!$D$66,'Matriz de Riesgos'!$E$461,IF('Matriz de Riesgos'!$U$461&lt;&gt;'Matriz Calificación'!$D$66,"")))</f>
        <v/>
      </c>
      <c r="AI18" s="129" t="str">
        <f>IF('Matriz de Riesgos'!$U$470="","",IF('Matriz de Riesgos'!$U$470='Matriz Calificación'!$D$66,'Matriz de Riesgos'!$E$470,IF('Matriz de Riesgos'!$U$470&lt;&gt;'Matriz Calificación'!$D$66,"")))</f>
        <v/>
      </c>
      <c r="AJ18" s="129" t="str">
        <f>IF('Matriz de Riesgos'!$U$479="","",IF('Matriz de Riesgos'!$U$479='Matriz Calificación'!$D$66,'Matriz de Riesgos'!$E$479,IF('Matriz de Riesgos'!$U$479&lt;&gt;'Matriz Calificación'!$D$66,"")))</f>
        <v/>
      </c>
      <c r="AK18" s="129" t="str">
        <f>IF('Matriz de Riesgos'!$U$488="","",IF('Matriz de Riesgos'!$U$488='Matriz Calificación'!$D$66,'Matriz de Riesgos'!$E$488,IF('Matriz de Riesgos'!$U$488&lt;&gt;'Matriz Calificación'!$D$66,"")))</f>
        <v/>
      </c>
      <c r="AL18" s="129" t="str">
        <f>IF('Matriz de Riesgos'!$U$497="","",IF('Matriz de Riesgos'!$U$497='Matriz Calificación'!$D$66,'Matriz de Riesgos'!$E$497,IF('Matriz de Riesgos'!$U$497&lt;&gt;'Matriz Calificación'!$D$66,"")))</f>
        <v/>
      </c>
      <c r="AM18" s="129" t="str">
        <f>IF('Matriz de Riesgos'!$U$506="","",IF('Matriz de Riesgos'!$U$506='Matriz Calificación'!$D$66,'Matriz de Riesgos'!$E$506,IF('Matriz de Riesgos'!$U$506&lt;&gt;'Matriz Calificación'!$D$66,"")))</f>
        <v/>
      </c>
      <c r="AN18" s="129" t="str">
        <f>IF('Matriz de Riesgos'!$U$515="","",IF('Matriz de Riesgos'!$U$515='Matriz Calificación'!$D$66,'Matriz de Riesgos'!$E$515,IF('Matriz de Riesgos'!$U$515&lt;&gt;'Matriz Calificación'!$D$66,"")))</f>
        <v/>
      </c>
      <c r="AO18" s="129" t="str">
        <f>IF('Matriz de Riesgos'!$U$524="","",IF('Matriz de Riesgos'!$U$524='Matriz Calificación'!$D$66,'Matriz de Riesgos'!$E$524,IF('Matriz de Riesgos'!$U$524&lt;&gt;'Matriz Calificación'!$D$66,"")))</f>
        <v/>
      </c>
      <c r="AP18" s="129" t="str">
        <f>IF('Matriz de Riesgos'!$U$533="","",IF('Matriz de Riesgos'!$U$533='Matriz Calificación'!$D$66,'Matriz de Riesgos'!$E$533,IF('Matriz de Riesgos'!$U$533&lt;&gt;'Matriz Calificación'!$D$66,"")))</f>
        <v/>
      </c>
      <c r="AQ18" s="133" t="str">
        <f>IF('Matriz de Riesgos'!$U$542="","",IF('Matriz de Riesgos'!$U$542='Matriz Calificación'!$D$66,'Matriz de Riesgos'!$E$542,IF('Matriz de Riesgos'!$U$542&lt;&gt;'Matriz Calificación'!$D$66,"")))</f>
        <v/>
      </c>
      <c r="AR18" s="134" t="str">
        <f>IF('Matriz de Riesgos'!$U$461="","",IF('Matriz de Riesgos'!$U$461='Matriz Calificación'!$D$75,'Matriz de Riesgos'!$E$461,IF('Matriz de Riesgos'!$U$461&lt;&gt;'Matriz Calificación'!$D$75,"")))</f>
        <v/>
      </c>
      <c r="AS18" s="135" t="str">
        <f>IF('Matriz de Riesgos'!$U$470="","",IF('Matriz de Riesgos'!$U$470='Matriz Calificación'!$D$75,'Matriz de Riesgos'!$E$470,IF('Matriz de Riesgos'!$U$470&lt;&gt;'Matriz Calificación'!$D$75,"")))</f>
        <v/>
      </c>
      <c r="AT18" s="135" t="str">
        <f>IF('Matriz de Riesgos'!$U$479="","",IF('Matriz de Riesgos'!$U$479='Matriz Calificación'!$D$75,'Matriz de Riesgos'!$E$479,IF('Matriz de Riesgos'!$U$479&lt;&gt;'Matriz Calificación'!$D$75,"")))</f>
        <v/>
      </c>
      <c r="AU18" s="135" t="str">
        <f>IF('Matriz de Riesgos'!$U$488="","",IF('Matriz de Riesgos'!$U$488='Matriz Calificación'!$D$75,'Matriz de Riesgos'!$E$488,IF('Matriz de Riesgos'!$U$488&lt;&gt;'Matriz Calificación'!$D$75,"")))</f>
        <v/>
      </c>
      <c r="AV18" s="151" t="str">
        <f>IF('Matriz de Riesgos'!$U$497="","",IF('Matriz de Riesgos'!$U$497='Matriz Calificación'!$D$75,'Matriz de Riesgos'!$E$497,IF('Matriz de Riesgos'!$U$497&lt;&gt;'Matriz Calificación'!$D$75,"")))</f>
        <v/>
      </c>
      <c r="AW18" s="151" t="str">
        <f>IF('Matriz de Riesgos'!$U$506="","",IF('Matriz de Riesgos'!$U$506='Matriz Calificación'!$D$75,'Matriz de Riesgos'!$E$506,IF('Matriz de Riesgos'!$U$506&lt;&gt;'Matriz Calificación'!$D$75,"")))</f>
        <v/>
      </c>
      <c r="AX18" s="151" t="str">
        <f>IF('Matriz de Riesgos'!$U$515="","",IF('Matriz de Riesgos'!$U$515='Matriz Calificación'!$D$75,'Matriz de Riesgos'!$E$515,IF('Matriz de Riesgos'!$U$515&lt;&gt;'Matriz Calificación'!$D$75,"")))</f>
        <v/>
      </c>
      <c r="AY18" s="151" t="str">
        <f>IF('Matriz de Riesgos'!$U$524="","",IF('Matriz de Riesgos'!$U$524='Matriz Calificación'!$D$75,'Matriz de Riesgos'!$E$524,IF('Matriz de Riesgos'!$U$524&lt;&gt;'Matriz Calificación'!$D$75,"")))</f>
        <v/>
      </c>
      <c r="AZ18" s="151" t="str">
        <f>IF('Matriz de Riesgos'!$U$533="","",IF('Matriz de Riesgos'!$U$533='Matriz Calificación'!$D$75,'Matriz de Riesgos'!$E$533,IF('Matriz de Riesgos'!$U$533&lt;&gt;'Matriz Calificación'!$D$75,"")))</f>
        <v/>
      </c>
      <c r="BA18" s="136" t="str">
        <f>IF('Matriz de Riesgos'!$U$542="","",IF('Matriz de Riesgos'!$U$542='Matriz Calificación'!$D$75,'Matriz de Riesgos'!$E$542,IF('Matriz de Riesgos'!$U$542&lt;&gt;'Matriz Calificación'!$D$75,"")))</f>
        <v/>
      </c>
    </row>
    <row r="19" spans="2:53" ht="12" customHeight="1" x14ac:dyDescent="0.25">
      <c r="B19" s="355"/>
      <c r="C19" s="355"/>
      <c r="D19" s="126" t="str">
        <f>IF('Matriz de Riesgos'!$U$551="","",IF('Matriz de Riesgos'!$U$551='Matriz Calificación'!$D$56,'Matriz de Riesgos'!$E$551,IF('Matriz de Riesgos'!$U$551&lt;&gt;'Matriz Calificación'!$D$56,"")))</f>
        <v/>
      </c>
      <c r="E19" s="127" t="str">
        <f>IF('Matriz de Riesgos'!$U$560="","",IF('Matriz de Riesgos'!$U$560='Matriz Calificación'!$D$56,'Matriz de Riesgos'!$E$560,IF('Matriz de Riesgos'!$U$560&lt;&gt;'Matriz Calificación'!$D$56,"")))</f>
        <v/>
      </c>
      <c r="F19" s="127" t="str">
        <f>IF('Matriz de Riesgos'!$U$569="","",IF('Matriz de Riesgos'!$U$569='Matriz Calificación'!$D$56,'Matriz de Riesgos'!$E$569,IF('Matriz de Riesgos'!$U$569&lt;&gt;'Matriz Calificación'!$D$56,"")))</f>
        <v/>
      </c>
      <c r="G19" s="127" t="str">
        <f>IF('Matriz de Riesgos'!$U$578="","",IF('Matriz de Riesgos'!$U$578='Matriz Calificación'!$D$56,'Matriz de Riesgos'!$E$578,IF('Matriz de Riesgos'!$U$578&lt;&gt;'Matriz Calificación'!$D$56,"")))</f>
        <v/>
      </c>
      <c r="H19" s="127" t="str">
        <f>IF('Matriz de Riesgos'!$U$587="","",IF('Matriz de Riesgos'!$U$587='Matriz Calificación'!$D$56,'Matriz de Riesgos'!$E$587,IF('Matriz de Riesgos'!$U$587&lt;&gt;'Matriz Calificación'!$D$56,"")))</f>
        <v/>
      </c>
      <c r="I19" s="127" t="str">
        <f>IF('Matriz de Riesgos'!$U$596="","",IF('Matriz de Riesgos'!$U$596='Matriz Calificación'!$D$56,'Matriz de Riesgos'!$E$596,IF('Matriz de Riesgos'!$U$596&lt;&gt;'Matriz Calificación'!$D$56,"")))</f>
        <v/>
      </c>
      <c r="J19" s="127" t="str">
        <f>IF('Matriz de Riesgos'!$U$605="","",IF('Matriz de Riesgos'!$U$605='Matriz Calificación'!$D$56,'Matriz de Riesgos'!$E$605,IF('Matriz de Riesgos'!$U$605&lt;&gt;'Matriz Calificación'!$D$56,"")))</f>
        <v/>
      </c>
      <c r="K19" s="127" t="str">
        <f>IF('Matriz de Riesgos'!$U$614="","",IF('Matriz de Riesgos'!$U$614='Matriz Calificación'!$D$56,'Matriz de Riesgos'!$E$614,IF('Matriz de Riesgos'!$U$614&lt;&gt;'Matriz Calificación'!$D$56,"")))</f>
        <v/>
      </c>
      <c r="L19" s="127" t="str">
        <f>IF('Matriz de Riesgos'!$U$623="","",IF('Matriz de Riesgos'!$U$623='Matriz Calificación'!$D$56,'Matriz de Riesgos'!$E$623,IF('Matriz de Riesgos'!$U$623&lt;&gt;'Matriz Calificación'!$D$56,"")))</f>
        <v/>
      </c>
      <c r="M19" s="127" t="str">
        <f>IF('Matriz de Riesgos'!$U$632="","",IF('Matriz de Riesgos'!$U$632='Matriz Calificación'!$D$56,'Matriz de Riesgos'!$E$632,IF('Matriz de Riesgos'!$U$632&lt;&gt;'Matriz Calificación'!$D$56,"")))</f>
        <v/>
      </c>
      <c r="N19" s="160" t="str">
        <f>IF('Matriz de Riesgos'!$U$551="","",IF('Matriz de Riesgos'!$U$551='Matriz Calificación'!$D$58,'Matriz de Riesgos'!$E$551,IF('Matriz de Riesgos'!$U$551&lt;&gt;'Matriz Calificación'!$D$58,"")))</f>
        <v/>
      </c>
      <c r="O19" s="161" t="str">
        <f>IF('Matriz de Riesgos'!$U$560="","",IF('Matriz de Riesgos'!$U$560='Matriz Calificación'!$D$58,'Matriz de Riesgos'!$E$560,IF('Matriz de Riesgos'!$U$560&lt;&gt;'Matriz Calificación'!$D$58,"")))</f>
        <v/>
      </c>
      <c r="P19" s="161" t="str">
        <f>IF('Matriz de Riesgos'!$U$569="","",IF('Matriz de Riesgos'!$U$569='Matriz Calificación'!$D$58,'Matriz de Riesgos'!$E$569,IF('Matriz de Riesgos'!$U$569&lt;&gt;'Matriz Calificación'!$D$58,"")))</f>
        <v/>
      </c>
      <c r="Q19" s="161" t="str">
        <f>IF('Matriz de Riesgos'!$U$578="","",IF('Matriz de Riesgos'!$U$578='Matriz Calificación'!$D$58,'Matriz de Riesgos'!$E$578,IF('Matriz de Riesgos'!$U$578&lt;&gt;'Matriz Calificación'!$D$58,"")))</f>
        <v/>
      </c>
      <c r="R19" s="162" t="str">
        <f>IF('Matriz de Riesgos'!$U$587="","",IF('Matriz de Riesgos'!$U$587='Matriz Calificación'!$D$58,'Matriz de Riesgos'!$E$587,IF('Matriz de Riesgos'!$U$587&lt;&gt;'Matriz Calificación'!$D$58,"")))</f>
        <v/>
      </c>
      <c r="S19" s="162" t="str">
        <f>IF('Matriz de Riesgos'!$U$596="","",IF('Matriz de Riesgos'!$U$596='Matriz Calificación'!$D$58,'Matriz de Riesgos'!$E$596,IF('Matriz de Riesgos'!$U$596&lt;&gt;'Matriz Calificación'!$D$58,"")))</f>
        <v/>
      </c>
      <c r="T19" s="162" t="str">
        <f>IF('Matriz de Riesgos'!$U$605="","",IF('Matriz de Riesgos'!$U$605='Matriz Calificación'!$D$58,'Matriz de Riesgos'!$E$605,IF('Matriz de Riesgos'!$U$605&lt;&gt;'Matriz Calificación'!$D$58,"")))</f>
        <v/>
      </c>
      <c r="U19" s="162" t="str">
        <f>IF('Matriz de Riesgos'!$U$614="","",IF('Matriz de Riesgos'!$U$614='Matriz Calificación'!$D$58,'Matriz de Riesgos'!$E$614,IF('Matriz de Riesgos'!$U$614&lt;&gt;'Matriz Calificación'!$D$58,"")))</f>
        <v/>
      </c>
      <c r="V19" s="162" t="str">
        <f>IF('Matriz de Riesgos'!$U$623="","",IF('Matriz de Riesgos'!$U$623='Matriz Calificación'!$D$58,'Matriz de Riesgos'!$E$623,IF('Matriz de Riesgos'!$U$623&lt;&gt;'Matriz Calificación'!$D$58,"")))</f>
        <v/>
      </c>
      <c r="W19" s="163" t="str">
        <f>IF('Matriz de Riesgos'!$U$632="","",IF('Matriz de Riesgos'!$U$632='Matriz Calificación'!$D$58,'Matriz de Riesgos'!$E$632,IF('Matriz de Riesgos'!$U$632&lt;&gt;'Matriz Calificación'!$D$58,"")))</f>
        <v/>
      </c>
      <c r="X19" s="160" t="str">
        <f>IF('Matriz de Riesgos'!$U$551="","",IF('Matriz de Riesgos'!$U$551='Matriz Calificación'!$D$59,'Matriz de Riesgos'!$E$551,IF('Matriz de Riesgos'!$U$551&lt;&gt;'Matriz Calificación'!$D$59,"")))</f>
        <v/>
      </c>
      <c r="Y19" s="161" t="str">
        <f>IF('Matriz de Riesgos'!$U$560="","",IF('Matriz de Riesgos'!$U$560='Matriz Calificación'!$D$59,'Matriz de Riesgos'!$E$560,IF('Matriz de Riesgos'!$U$560&lt;&gt;'Matriz Calificación'!$D$59,"")))</f>
        <v/>
      </c>
      <c r="Z19" s="161" t="str">
        <f>IF('Matriz de Riesgos'!$U$569="","",IF('Matriz de Riesgos'!$U$569='Matriz Calificación'!$D$59,'Matriz de Riesgos'!$E$569,IF('Matriz de Riesgos'!$U$569&lt;&gt;'Matriz Calificación'!$D$59,"")))</f>
        <v/>
      </c>
      <c r="AA19" s="161" t="str">
        <f>IF('Matriz de Riesgos'!$U$578="","",IF('Matriz de Riesgos'!$U$578='Matriz Calificación'!$D$59,'Matriz de Riesgos'!$E$578,IF('Matriz de Riesgos'!$U$578&lt;&gt;'Matriz Calificación'!$D$59,"")))</f>
        <v/>
      </c>
      <c r="AB19" s="162" t="str">
        <f>IF('Matriz de Riesgos'!$U$587="","",IF('Matriz de Riesgos'!$U$587='Matriz Calificación'!$D$59,'Matriz de Riesgos'!$E$587,IF('Matriz de Riesgos'!$U$587&lt;&gt;'Matriz Calificación'!$D$59,"")))</f>
        <v/>
      </c>
      <c r="AC19" s="162" t="str">
        <f>IF('Matriz de Riesgos'!$U$596="","",IF('Matriz de Riesgos'!$U$596='Matriz Calificación'!$D$59,'Matriz de Riesgos'!$E$596,IF('Matriz de Riesgos'!$U$596&lt;&gt;'Matriz Calificación'!$D$59,"")))</f>
        <v/>
      </c>
      <c r="AD19" s="162" t="str">
        <f>IF('Matriz de Riesgos'!$U$605="","",IF('Matriz de Riesgos'!$U$605='Matriz Calificación'!$D$59,'Matriz de Riesgos'!$E$605,IF('Matriz de Riesgos'!$U$605&lt;&gt;'Matriz Calificación'!$D$59,"")))</f>
        <v/>
      </c>
      <c r="AE19" s="162" t="str">
        <f>IF('Matriz de Riesgos'!$U$614="","",IF('Matriz de Riesgos'!$U$614='Matriz Calificación'!$D$59,'Matriz de Riesgos'!$E$614,IF('Matriz de Riesgos'!$U$614&lt;&gt;'Matriz Calificación'!$D$59,"")))</f>
        <v/>
      </c>
      <c r="AF19" s="162" t="str">
        <f>IF('Matriz de Riesgos'!$U$623="","",IF('Matriz de Riesgos'!$U$623='Matriz Calificación'!$D$59,'Matriz de Riesgos'!$E$623,IF('Matriz de Riesgos'!$U$623&lt;&gt;'Matriz Calificación'!$D$59,"")))</f>
        <v/>
      </c>
      <c r="AG19" s="163" t="str">
        <f>IF('Matriz de Riesgos'!$U$632="","",IF('Matriz de Riesgos'!$U$632='Matriz Calificación'!$D$59,'Matriz de Riesgos'!$E$632,IF('Matriz de Riesgos'!$U$632&lt;&gt;'Matriz Calificación'!$D$59,"")))</f>
        <v/>
      </c>
      <c r="AH19" s="128" t="str">
        <f>IF('Matriz de Riesgos'!$U$551="","",IF('Matriz de Riesgos'!$U$551='Matriz Calificación'!$D$66,'Matriz de Riesgos'!$E$551,IF('Matriz de Riesgos'!$U$551&lt;&gt;'Matriz Calificación'!$D$66,"")))</f>
        <v/>
      </c>
      <c r="AI19" s="129" t="str">
        <f>IF('Matriz de Riesgos'!$U$560="","",IF('Matriz de Riesgos'!$U$560='Matriz Calificación'!$D$66,'Matriz de Riesgos'!$E$560,IF('Matriz de Riesgos'!$U$560&lt;&gt;'Matriz Calificación'!$D$66,"")))</f>
        <v/>
      </c>
      <c r="AJ19" s="129" t="str">
        <f>IF('Matriz de Riesgos'!$U$569="","",IF('Matriz de Riesgos'!$U$569='Matriz Calificación'!$D$66,'Matriz de Riesgos'!$E$569,IF('Matriz de Riesgos'!$U$569&lt;&gt;'Matriz Calificación'!$D$66,"")))</f>
        <v/>
      </c>
      <c r="AK19" s="129" t="str">
        <f>IF('Matriz de Riesgos'!$U$578="","",IF('Matriz de Riesgos'!$U$578='Matriz Calificación'!$D$66,'Matriz de Riesgos'!$E$578,IF('Matriz de Riesgos'!$U$578&lt;&gt;'Matriz Calificación'!$D$66,"")))</f>
        <v/>
      </c>
      <c r="AL19" s="129" t="str">
        <f>IF('Matriz de Riesgos'!$U$587="","",IF('Matriz de Riesgos'!$U$587='Matriz Calificación'!$D$66,'Matriz de Riesgos'!$E$587,IF('Matriz de Riesgos'!$U$587&lt;&gt;'Matriz Calificación'!$D$66,"")))</f>
        <v/>
      </c>
      <c r="AM19" s="129" t="str">
        <f>IF('Matriz de Riesgos'!$U$596="","",IF('Matriz de Riesgos'!$U$596='Matriz Calificación'!$D$66,'Matriz de Riesgos'!$E$596,IF('Matriz de Riesgos'!$U$596&lt;&gt;'Matriz Calificación'!$D$66,"")))</f>
        <v/>
      </c>
      <c r="AN19" s="129" t="str">
        <f>IF('Matriz de Riesgos'!$U$605="","",IF('Matriz de Riesgos'!$U$605='Matriz Calificación'!$D$66,'Matriz de Riesgos'!$E$605,IF('Matriz de Riesgos'!$U$605&lt;&gt;'Matriz Calificación'!$D$66,"")))</f>
        <v/>
      </c>
      <c r="AO19" s="129" t="str">
        <f>IF('Matriz de Riesgos'!$U$614="","",IF('Matriz de Riesgos'!$U$614='Matriz Calificación'!$D$66,'Matriz de Riesgos'!$E$614,IF('Matriz de Riesgos'!$U$614&lt;&gt;'Matriz Calificación'!$D$66,"")))</f>
        <v/>
      </c>
      <c r="AP19" s="129" t="str">
        <f>IF('Matriz de Riesgos'!$U$623="","",IF('Matriz de Riesgos'!$U$623='Matriz Calificación'!$D$66,'Matriz de Riesgos'!$E$623,IF('Matriz de Riesgos'!$U$623&lt;&gt;'Matriz Calificación'!$D$66,"")))</f>
        <v/>
      </c>
      <c r="AQ19" s="133" t="str">
        <f>IF('Matriz de Riesgos'!$U$632="","",IF('Matriz de Riesgos'!$U$632='Matriz Calificación'!$D$66,'Matriz de Riesgos'!$E$632,IF('Matriz de Riesgos'!$U$632&lt;&gt;'Matriz Calificación'!$D$66,"")))</f>
        <v/>
      </c>
      <c r="AR19" s="134" t="str">
        <f>IF('Matriz de Riesgos'!$U$551="","",IF('Matriz de Riesgos'!$U$551='Matriz Calificación'!$D$75,'Matriz de Riesgos'!$E$551,IF('Matriz de Riesgos'!$U$551&lt;&gt;'Matriz Calificación'!$D$75,"")))</f>
        <v/>
      </c>
      <c r="AS19" s="135" t="str">
        <f>IF('Matriz de Riesgos'!$U$560="","",IF('Matriz de Riesgos'!$U$560='Matriz Calificación'!$D$75,'Matriz de Riesgos'!$E$560,IF('Matriz de Riesgos'!$U$560&lt;&gt;'Matriz Calificación'!$D$75,"")))</f>
        <v/>
      </c>
      <c r="AT19" s="135" t="str">
        <f>IF('Matriz de Riesgos'!$U$569="","",IF('Matriz de Riesgos'!$U$569='Matriz Calificación'!$D$75,'Matriz de Riesgos'!$E$569,IF('Matriz de Riesgos'!$U$569&lt;&gt;'Matriz Calificación'!$D$75,"")))</f>
        <v/>
      </c>
      <c r="AU19" s="135" t="str">
        <f>IF('Matriz de Riesgos'!$U$578="","",IF('Matriz de Riesgos'!$U$578='Matriz Calificación'!$D$75,'Matriz de Riesgos'!$E$578,IF('Matriz de Riesgos'!$U$578&lt;&gt;'Matriz Calificación'!$D$75,"")))</f>
        <v/>
      </c>
      <c r="AV19" s="151" t="str">
        <f>IF('Matriz de Riesgos'!$U$587="","",IF('Matriz de Riesgos'!$U$587='Matriz Calificación'!$D$75,'Matriz de Riesgos'!$E$587,IF('Matriz de Riesgos'!$U$587&lt;&gt;'Matriz Calificación'!$D$75,"")))</f>
        <v/>
      </c>
      <c r="AW19" s="151" t="str">
        <f>IF('Matriz de Riesgos'!$U$596="","",IF('Matriz de Riesgos'!$U$596='Matriz Calificación'!$D$75,'Matriz de Riesgos'!$E$596,IF('Matriz de Riesgos'!$U$596&lt;&gt;'Matriz Calificación'!$D$75,"")))</f>
        <v/>
      </c>
      <c r="AX19" s="151" t="str">
        <f>IF('Matriz de Riesgos'!$U$605="","",IF('Matriz de Riesgos'!$U$605='Matriz Calificación'!$D$75,'Matriz de Riesgos'!$E$605,IF('Matriz de Riesgos'!$U$605&lt;&gt;'Matriz Calificación'!$D$75,"")))</f>
        <v/>
      </c>
      <c r="AY19" s="151" t="str">
        <f>IF('Matriz de Riesgos'!$U$614="","",IF('Matriz de Riesgos'!$U$614='Matriz Calificación'!$D$75,'Matriz de Riesgos'!$E$614,IF('Matriz de Riesgos'!$U$614&lt;&gt;'Matriz Calificación'!$D$75,"")))</f>
        <v/>
      </c>
      <c r="AZ19" s="151" t="str">
        <f>IF('Matriz de Riesgos'!$U$623="","",IF('Matriz de Riesgos'!$U$623='Matriz Calificación'!$D$75,'Matriz de Riesgos'!$E$623,IF('Matriz de Riesgos'!$U$623&lt;&gt;'Matriz Calificación'!$D$75,"")))</f>
        <v/>
      </c>
      <c r="BA19" s="136" t="str">
        <f>IF('Matriz de Riesgos'!$U$632="","",IF('Matriz de Riesgos'!$U$632='Matriz Calificación'!$D$75,'Matriz de Riesgos'!$E$632,IF('Matriz de Riesgos'!$U$632&lt;&gt;'Matriz Calificación'!$D$75,"")))</f>
        <v/>
      </c>
    </row>
    <row r="20" spans="2:53" ht="12" customHeight="1" x14ac:dyDescent="0.25">
      <c r="B20" s="354" t="s">
        <v>107</v>
      </c>
      <c r="C20" s="356">
        <v>0.6</v>
      </c>
      <c r="D20" s="159" t="str">
        <f>IF('Matriz de Riesgos'!$U$11="","",IF('Matriz de Riesgos'!$U$11='Matriz Calificación'!$D$60,'Matriz de Riesgos'!$E$11,IF('Matriz de Riesgos'!$U$11&lt;&gt;'Matriz Calificación'!$D$60,"")))</f>
        <v/>
      </c>
      <c r="E20" s="118" t="str">
        <f>IF('Matriz de Riesgos'!$U$20="","",IF('Matriz de Riesgos'!$U$20='Matriz Calificación'!$D$60,'Matriz de Riesgos'!$E$20,IF('Matriz de Riesgos'!$U$20&lt;&gt;'Matriz Calificación'!$D$60,"")))</f>
        <v/>
      </c>
      <c r="F20" s="118" t="str">
        <f>IF('Matriz de Riesgos'!$U$29="","",IF('Matriz de Riesgos'!$U$29='Matriz Calificación'!$D$60,'Matriz de Riesgos'!$E$29,IF('Matriz de Riesgos'!$U$29&lt;&gt;'Matriz Calificación'!$D$60,"")))</f>
        <v/>
      </c>
      <c r="G20" s="118" t="str">
        <f>IF('Matriz de Riesgos'!$U$38="","",IF('Matriz de Riesgos'!$U$38='Matriz Calificación'!$D$60,'Matriz de Riesgos'!$E$38,IF('Matriz de Riesgos'!$U$38&lt;&gt;'Matriz Calificación'!$D$60,"")))</f>
        <v/>
      </c>
      <c r="H20" s="118" t="str">
        <f>IF('Matriz de Riesgos'!$U$47="","",IF('Matriz de Riesgos'!$U$47='Matriz Calificación'!$D$60,'Matriz de Riesgos'!$E$47,IF('Matriz de Riesgos'!$U$47&lt;&gt;'Matriz Calificación'!$D$60,"")))</f>
        <v/>
      </c>
      <c r="I20" s="118" t="str">
        <f>IF('Matriz de Riesgos'!$U$56="","",IF('Matriz de Riesgos'!$U$56='Matriz Calificación'!$D$60,'Matriz de Riesgos'!$E$56,IF('Matriz de Riesgos'!$U$56&lt;&gt;'Matriz Calificación'!$D$60,"")))</f>
        <v/>
      </c>
      <c r="J20" s="118" t="str">
        <f>IF('Matriz de Riesgos'!$U$65="","",IF('Matriz de Riesgos'!$U$65='Matriz Calificación'!$D$60,'Matriz de Riesgos'!$E$65,IF('Matriz de Riesgos'!$U$65&lt;&gt;'Matriz Calificación'!$D$60,"")))</f>
        <v/>
      </c>
      <c r="K20" s="118" t="str">
        <f>IF('Matriz de Riesgos'!$U$74="","",IF('Matriz de Riesgos'!$U$74='Matriz Calificación'!$D$60,'Matriz de Riesgos'!$E$74,IF('Matriz de Riesgos'!$U$74&lt;&gt;'Matriz Calificación'!$D$60,"")))</f>
        <v/>
      </c>
      <c r="L20" s="118" t="str">
        <f>IF('Matriz de Riesgos'!$U$83="","",IF('Matriz de Riesgos'!$U$83='Matriz Calificación'!$D$60,'Matriz de Riesgos'!$E$83,IF('Matriz de Riesgos'!$U$83&lt;&gt;'Matriz Calificación'!$D$60,"")))</f>
        <v/>
      </c>
      <c r="M20" s="119" t="str">
        <f>IF('Matriz de Riesgos'!$U$92="","",IF('Matriz de Riesgos'!$U$92='Matriz Calificación'!$D$60,'Matriz de Riesgos'!$E$92,IF('Matriz de Riesgos'!$U$92&lt;&gt;'Matriz Calificación'!$D$60,"")))</f>
        <v/>
      </c>
      <c r="N20" s="159" t="str">
        <f>IF('Matriz de Riesgos'!$U$11="","",IF('Matriz de Riesgos'!$U$11='Matriz Calificación'!$D$61,'Matriz de Riesgos'!$E$11,IF('Matriz de Riesgos'!$U$11&lt;&gt;'Matriz Calificación'!$D$61,"")))</f>
        <v/>
      </c>
      <c r="O20" s="118" t="str">
        <f>IF('Matriz de Riesgos'!$U$20="","",IF('Matriz de Riesgos'!$U$20='Matriz Calificación'!$D$61,'Matriz de Riesgos'!$E$20,IF('Matriz de Riesgos'!$U$20&lt;&gt;'Matriz Calificación'!$D$61,"")))</f>
        <v/>
      </c>
      <c r="P20" s="118" t="str">
        <f>IF('Matriz de Riesgos'!$U$29="","",IF('Matriz de Riesgos'!$U$29='Matriz Calificación'!$D$61,'Matriz de Riesgos'!$E$29,IF('Matriz de Riesgos'!$U$29&lt;&gt;'Matriz Calificación'!$D$61,"")))</f>
        <v/>
      </c>
      <c r="Q20" s="118" t="str">
        <f>IF('Matriz de Riesgos'!$U$38="","",IF('Matriz de Riesgos'!$U$38='Matriz Calificación'!$D$61,'Matriz de Riesgos'!$E$38,IF('Matriz de Riesgos'!$U$38&lt;&gt;'Matriz Calificación'!$D$61,"")))</f>
        <v/>
      </c>
      <c r="R20" s="118" t="str">
        <f>IF('Matriz de Riesgos'!$U$47="","",IF('Matriz de Riesgos'!$U$47='Matriz Calificación'!$D$61,'Matriz de Riesgos'!$E$47,IF('Matriz de Riesgos'!$U$47&lt;&gt;'Matriz Calificación'!$D$61,"")))</f>
        <v/>
      </c>
      <c r="S20" s="118" t="str">
        <f>IF('Matriz de Riesgos'!$U$56="","",IF('Matriz de Riesgos'!$U$56='Matriz Calificación'!$D$61,'Matriz de Riesgos'!$E$56,IF('Matriz de Riesgos'!$U$56&lt;&gt;'Matriz Calificación'!$D$61,"")))</f>
        <v/>
      </c>
      <c r="T20" s="118" t="str">
        <f>IF('Matriz de Riesgos'!$U$65="","",IF('Matriz de Riesgos'!$U$65='Matriz Calificación'!$D$61,'Matriz de Riesgos'!$E$65,IF('Matriz de Riesgos'!$U$65&lt;&gt;'Matriz Calificación'!$D$61,"")))</f>
        <v/>
      </c>
      <c r="U20" s="118" t="str">
        <f>IF('Matriz de Riesgos'!$U$74="","",IF('Matriz de Riesgos'!$U$74='Matriz Calificación'!$D$61,'Matriz de Riesgos'!$E$74,IF('Matriz de Riesgos'!$U$74&lt;&gt;'Matriz Calificación'!$D$61,"")))</f>
        <v/>
      </c>
      <c r="V20" s="118" t="str">
        <f>IF('Matriz de Riesgos'!$U$83="","",IF('Matriz de Riesgos'!$U$83='Matriz Calificación'!$D$61,'Matriz de Riesgos'!$E$83,IF('Matriz de Riesgos'!$U$83&lt;&gt;'Matriz Calificación'!$D$61,"")))</f>
        <v/>
      </c>
      <c r="W20" s="119" t="str">
        <f>IF('Matriz de Riesgos'!$U$92="","",IF('Matriz de Riesgos'!$U$92='Matriz Calificación'!$D$61,'Matriz de Riesgos'!$E$92,IF('Matriz de Riesgos'!$U$92&lt;&gt;'Matriz Calificación'!$D$61,"")))</f>
        <v/>
      </c>
      <c r="X20" s="159" t="str">
        <f>IF('Matriz de Riesgos'!$U$11="","",IF('Matriz de Riesgos'!$U$11='Matriz Calificación'!$D$62,'Matriz de Riesgos'!$E$11,IF('Matriz de Riesgos'!$U$11&lt;&gt;'Matriz Calificación'!$D$62,"")))</f>
        <v/>
      </c>
      <c r="Y20" s="118" t="str">
        <f>IF('Matriz de Riesgos'!$U$20="","",IF('Matriz de Riesgos'!$U$20='Matriz Calificación'!$D$62,'Matriz de Riesgos'!$E$20,IF('Matriz de Riesgos'!$U$20&lt;&gt;'Matriz Calificación'!$D$62,"")))</f>
        <v/>
      </c>
      <c r="Z20" s="118" t="str">
        <f>IF('Matriz de Riesgos'!$U$29="","",IF('Matriz de Riesgos'!$U$29='Matriz Calificación'!$D$62,'Matriz de Riesgos'!$E$29,IF('Matriz de Riesgos'!$U$29&lt;&gt;'Matriz Calificación'!$D$62,"")))</f>
        <v/>
      </c>
      <c r="AA20" s="118" t="str">
        <f>IF('Matriz de Riesgos'!$U$38="","",IF('Matriz de Riesgos'!$U$38='Matriz Calificación'!$D$62,'Matriz de Riesgos'!$E$38,IF('Matriz de Riesgos'!$U$38&lt;&gt;'Matriz Calificación'!$D$62,"")))</f>
        <v/>
      </c>
      <c r="AB20" s="118" t="str">
        <f>IF('Matriz de Riesgos'!$U$47="","",IF('Matriz de Riesgos'!$U$47='Matriz Calificación'!$D$62,'Matriz de Riesgos'!$E$47,IF('Matriz de Riesgos'!$U$47&lt;&gt;'Matriz Calificación'!$D$62,"")))</f>
        <v/>
      </c>
      <c r="AC20" s="118" t="str">
        <f>IF('Matriz de Riesgos'!$U$56="","",IF('Matriz de Riesgos'!$U$56='Matriz Calificación'!$D$62,'Matriz de Riesgos'!$E$56,IF('Matriz de Riesgos'!$U$56&lt;&gt;'Matriz Calificación'!$D$62,"")))</f>
        <v/>
      </c>
      <c r="AD20" s="118" t="str">
        <f>IF('Matriz de Riesgos'!$U$65="","",IF('Matriz de Riesgos'!$U$65='Matriz Calificación'!$D$62,'Matriz de Riesgos'!$E$65,IF('Matriz de Riesgos'!$U$65&lt;&gt;'Matriz Calificación'!$D$62,"")))</f>
        <v/>
      </c>
      <c r="AE20" s="118" t="str">
        <f>IF('Matriz de Riesgos'!$U$74="","",IF('Matriz de Riesgos'!$U$74='Matriz Calificación'!$D$62,'Matriz de Riesgos'!$E$74,IF('Matriz de Riesgos'!$U$74&lt;&gt;'Matriz Calificación'!$D$62,"")))</f>
        <v/>
      </c>
      <c r="AF20" s="118" t="str">
        <f>IF('Matriz de Riesgos'!$U$83="","",IF('Matriz de Riesgos'!$U$83='Matriz Calificación'!$D$62,'Matriz de Riesgos'!$E$83,IF('Matriz de Riesgos'!$U$83&lt;&gt;'Matriz Calificación'!$D$62,"")))</f>
        <v/>
      </c>
      <c r="AG20" s="119" t="str">
        <f>IF('Matriz de Riesgos'!$U$92="","",IF('Matriz de Riesgos'!$U$92='Matriz Calificación'!$D$62,'Matriz de Riesgos'!$E$92,IF('Matriz de Riesgos'!$U$92&lt;&gt;'Matriz Calificación'!$D$62,"")))</f>
        <v/>
      </c>
      <c r="AH20" s="120" t="str">
        <f>IF('Matriz de Riesgos'!$U$11="","",IF('Matriz de Riesgos'!$U$11='Matriz Calificación'!$D$67,'Matriz de Riesgos'!$E$11,IF('Matriz de Riesgos'!$U$11&lt;&gt;'Matriz Calificación'!$D$67,"")))</f>
        <v/>
      </c>
      <c r="AI20" s="121" t="str">
        <f>IF('Matriz de Riesgos'!$U$20="","",IF('Matriz de Riesgos'!$U$20='Matriz Calificación'!$D$67,'Matriz de Riesgos'!$E$20,IF('Matriz de Riesgos'!$U$20&lt;&gt;'Matriz Calificación'!$D$67,"")))</f>
        <v/>
      </c>
      <c r="AJ20" s="121" t="str">
        <f>IF('Matriz de Riesgos'!$U$29="","",IF('Matriz de Riesgos'!$U$29='Matriz Calificación'!$D$67,'Matriz de Riesgos'!$E$29,IF('Matriz de Riesgos'!$U$29&lt;&gt;'Matriz Calificación'!$D$67,"")))</f>
        <v/>
      </c>
      <c r="AK20" s="121" t="str">
        <f>IF('Matriz de Riesgos'!$U$38="","",IF('Matriz de Riesgos'!$U$38='Matriz Calificación'!$D$67,'Matriz de Riesgos'!$E$38,IF('Matriz de Riesgos'!$U$38&lt;&gt;'Matriz Calificación'!$D$67,"")))</f>
        <v/>
      </c>
      <c r="AL20" s="121" t="str">
        <f>IF('Matriz de Riesgos'!$U$47="","",IF('Matriz de Riesgos'!$U$47='Matriz Calificación'!$D$67,'Matriz de Riesgos'!$E$47,IF('Matriz de Riesgos'!$U$47&lt;&gt;'Matriz Calificación'!$D$67,"")))</f>
        <v/>
      </c>
      <c r="AM20" s="121" t="str">
        <f>IF('Matriz de Riesgos'!$U$56="","",IF('Matriz de Riesgos'!$U$56='Matriz Calificación'!$D$67,'Matriz de Riesgos'!$E$56,IF('Matriz de Riesgos'!$U$56&lt;&gt;'Matriz Calificación'!$D$67,"")))</f>
        <v/>
      </c>
      <c r="AN20" s="121" t="str">
        <f>IF('Matriz de Riesgos'!$U$65="","",IF('Matriz de Riesgos'!$U$65='Matriz Calificación'!$D$67,'Matriz de Riesgos'!$E$65,IF('Matriz de Riesgos'!$U$65&lt;&gt;'Matriz Calificación'!$D$67,"")))</f>
        <v/>
      </c>
      <c r="AO20" s="121" t="str">
        <f>IF('Matriz de Riesgos'!$U$74="","",IF('Matriz de Riesgos'!$U$74='Matriz Calificación'!$D$67,'Matriz de Riesgos'!$E$74,IF('Matriz de Riesgos'!$U$74&lt;&gt;'Matriz Calificación'!$D$67,"")))</f>
        <v/>
      </c>
      <c r="AP20" s="121" t="str">
        <f>IF('Matriz de Riesgos'!$U$83="","",IF('Matriz de Riesgos'!$U$83='Matriz Calificación'!$D$67,'Matriz de Riesgos'!$E$83,IF('Matriz de Riesgos'!$U$83&lt;&gt;'Matriz Calificación'!$D$67,"")))</f>
        <v/>
      </c>
      <c r="AQ20" s="122" t="str">
        <f>IF('Matriz de Riesgos'!$U$92="","",IF('Matriz de Riesgos'!$U$92='Matriz Calificación'!$D$67,'Matriz de Riesgos'!$E$92,IF('Matriz de Riesgos'!$U$92&lt;&gt;'Matriz Calificación'!$D$67,"")))</f>
        <v/>
      </c>
      <c r="AR20" s="123" t="str">
        <f>IF('Matriz de Riesgos'!$U$11="","",IF('Matriz de Riesgos'!$U$11='Matriz Calificación'!$D$76,'Matriz de Riesgos'!$E$11,IF('Matriz de Riesgos'!$U$11&lt;&gt;'Matriz Calificación'!$D$76,"")))</f>
        <v/>
      </c>
      <c r="AS20" s="124" t="str">
        <f>IF('Matriz de Riesgos'!$U$20="","",IF('Matriz de Riesgos'!$U$20='Matriz Calificación'!$D$76,'Matriz de Riesgos'!$E$20,IF('Matriz de Riesgos'!$U$20&lt;&gt;'Matriz Calificación'!$D$76,"")))</f>
        <v/>
      </c>
      <c r="AT20" s="124" t="str">
        <f>IF('Matriz de Riesgos'!$U$29="","",IF('Matriz de Riesgos'!$U$29='Matriz Calificación'!$D$76,'Matriz de Riesgos'!$E$29,IF('Matriz de Riesgos'!$U$29&lt;&gt;'Matriz Calificación'!$D$76,"")))</f>
        <v/>
      </c>
      <c r="AU20" s="124" t="str">
        <f>IF('Matriz de Riesgos'!$U$38="","",IF('Matriz de Riesgos'!$U$38='Matriz Calificación'!$D$76,'Matriz de Riesgos'!$E$38,IF('Matriz de Riesgos'!$U$38&lt;&gt;'Matriz Calificación'!$D$76,"")))</f>
        <v/>
      </c>
      <c r="AV20" s="150" t="str">
        <f>IF('Matriz de Riesgos'!$U$47="","",IF('Matriz de Riesgos'!$U$47='Matriz Calificación'!$D$76,'Matriz de Riesgos'!$E$47,IF('Matriz de Riesgos'!$U$47&lt;&gt;'Matriz Calificación'!$D$76,"")))</f>
        <v/>
      </c>
      <c r="AW20" s="150" t="str">
        <f>IF('Matriz de Riesgos'!$U$56="","",IF('Matriz de Riesgos'!$U$56='Matriz Calificación'!$D$76,'Matriz de Riesgos'!$E$56,IF('Matriz de Riesgos'!$U$56&lt;&gt;'Matriz Calificación'!$D$76,"")))</f>
        <v/>
      </c>
      <c r="AX20" s="150" t="str">
        <f>IF('Matriz de Riesgos'!$U$65="","",IF('Matriz de Riesgos'!$U$65='Matriz Calificación'!$D$76,'Matriz de Riesgos'!$E$65,IF('Matriz de Riesgos'!$U$65&lt;&gt;'Matriz Calificación'!$D$76,"")))</f>
        <v/>
      </c>
      <c r="AY20" s="150" t="str">
        <f>IF('Matriz de Riesgos'!$U$74="","",IF('Matriz de Riesgos'!$U$74='Matriz Calificación'!$D$76,'Matriz de Riesgos'!$E$74,IF('Matriz de Riesgos'!$U$74&lt;&gt;'Matriz Calificación'!$D$76,"")))</f>
        <v/>
      </c>
      <c r="AZ20" s="150" t="str">
        <f>IF('Matriz de Riesgos'!$U$83="","",IF('Matriz de Riesgos'!$U$83='Matriz Calificación'!$D$76,'Matriz de Riesgos'!$E$83,IF('Matriz de Riesgos'!$U$83&lt;&gt;'Matriz Calificación'!$D$76,"")))</f>
        <v/>
      </c>
      <c r="BA20" s="125" t="str">
        <f>IF('Matriz de Riesgos'!$U$92="","",IF('Matriz de Riesgos'!$U$92='Matriz Calificación'!$D$76,'Matriz de Riesgos'!$E$92,IF('Matriz de Riesgos'!$U$92&lt;&gt;'Matriz Calificación'!$D$76,"")))</f>
        <v/>
      </c>
    </row>
    <row r="21" spans="2:53" ht="12" customHeight="1" x14ac:dyDescent="0.25">
      <c r="B21" s="354"/>
      <c r="C21" s="357"/>
      <c r="D21" s="130" t="str">
        <f>IF('Matriz de Riesgos'!$U$101="","",IF('Matriz de Riesgos'!$U$101='Matriz Calificación'!$D$60,'Matriz de Riesgos'!$E$101,IF('Matriz de Riesgos'!$U$101&lt;&gt;'Matriz Calificación'!$D$60,"")))</f>
        <v/>
      </c>
      <c r="E21" s="131" t="str">
        <f>IF('Matriz de Riesgos'!$U$110="","",IF('Matriz de Riesgos'!$U$110='Matriz Calificación'!$D$60,'Matriz de Riesgos'!$E$110,IF('Matriz de Riesgos'!$U$110&lt;&gt;'Matriz Calificación'!$D$60,"")))</f>
        <v/>
      </c>
      <c r="F21" s="131" t="str">
        <f>IF('Matriz de Riesgos'!$U$119="","",IF('Matriz de Riesgos'!$U$119='Matriz Calificación'!$D$60,'Matriz de Riesgos'!$E$119,IF('Matriz de Riesgos'!$U$119&lt;&gt;'Matriz Calificación'!$D$60,"")))</f>
        <v/>
      </c>
      <c r="G21" s="131" t="str">
        <f>IF('Matriz de Riesgos'!$U$128="","",IF('Matriz de Riesgos'!$U$128='Matriz Calificación'!$D$60,'Matriz de Riesgos'!$E$128,IF('Matriz de Riesgos'!$U$128&lt;&gt;'Matriz Calificación'!$D$60,"")))</f>
        <v/>
      </c>
      <c r="H21" s="131" t="str">
        <f>IF('Matriz de Riesgos'!$U$137="","",IF('Matriz de Riesgos'!$U$137='Matriz Calificación'!$D$60,'Matriz de Riesgos'!$E$137,IF('Matriz de Riesgos'!$U$137&lt;&gt;'Matriz Calificación'!$D$60,"")))</f>
        <v/>
      </c>
      <c r="I21" s="131" t="str">
        <f>IF('Matriz de Riesgos'!$U$146="","",IF('Matriz de Riesgos'!$U$146='Matriz Calificación'!$D$60,'Matriz de Riesgos'!$E$146,IF('Matriz de Riesgos'!$U$146&lt;&gt;'Matriz Calificación'!$D$60,"")))</f>
        <v/>
      </c>
      <c r="J21" s="131" t="str">
        <f>IF('Matriz de Riesgos'!$U$155="","",IF('Matriz de Riesgos'!$U$155='Matriz Calificación'!$D$60,'Matriz de Riesgos'!$E$155,IF('Matriz de Riesgos'!$U$155&lt;&gt;'Matriz Calificación'!$D$60,"")))</f>
        <v/>
      </c>
      <c r="K21" s="131" t="str">
        <f>IF('Matriz de Riesgos'!$U$164="","",IF('Matriz de Riesgos'!$U$164='Matriz Calificación'!$D$60,'Matriz de Riesgos'!$E$164,IF('Matriz de Riesgos'!$U$164&lt;&gt;'Matriz Calificación'!$D$60,"")))</f>
        <v/>
      </c>
      <c r="L21" s="131" t="str">
        <f>IF('Matriz de Riesgos'!$U$173="","",IF('Matriz de Riesgos'!$U$173='Matriz Calificación'!$D$60,'Matriz de Riesgos'!$E$173,IF('Matriz de Riesgos'!$U$173&lt;&gt;'Matriz Calificación'!$D$60,"")))</f>
        <v/>
      </c>
      <c r="M21" s="132" t="str">
        <f>IF('Matriz de Riesgos'!$U$182="","",IF('Matriz de Riesgos'!$U$182='Matriz Calificación'!$D$60,'Matriz de Riesgos'!$E$182,IF('Matriz de Riesgos'!$U$182&lt;&gt;'Matriz Calificación'!$D$60,"")))</f>
        <v/>
      </c>
      <c r="N21" s="130" t="str">
        <f>IF('Matriz de Riesgos'!$U$101="","",IF('Matriz de Riesgos'!$U$101='Matriz Calificación'!$D$61,'Matriz de Riesgos'!$E$101,IF('Matriz de Riesgos'!$U$101&lt;&gt;'Matriz Calificación'!$D$61,"")))</f>
        <v/>
      </c>
      <c r="O21" s="131" t="str">
        <f>IF('Matriz de Riesgos'!$U$110="","",IF('Matriz de Riesgos'!$U$110='Matriz Calificación'!$D$61,'Matriz de Riesgos'!$E$110,IF('Matriz de Riesgos'!$U$110&lt;&gt;'Matriz Calificación'!$D$61,"")))</f>
        <v/>
      </c>
      <c r="P21" s="131" t="str">
        <f>IF('Matriz de Riesgos'!$U$119="","",IF('Matriz de Riesgos'!$U$119='Matriz Calificación'!$D$61,'Matriz de Riesgos'!$E$119,IF('Matriz de Riesgos'!$U$119&lt;&gt;'Matriz Calificación'!$D$61,"")))</f>
        <v/>
      </c>
      <c r="Q21" s="131" t="str">
        <f>IF('Matriz de Riesgos'!$U$128="","",IF('Matriz de Riesgos'!$U$128='Matriz Calificación'!$D$61,'Matriz de Riesgos'!$E$128,IF('Matriz de Riesgos'!$U$128&lt;&gt;'Matriz Calificación'!$D$61,"")))</f>
        <v/>
      </c>
      <c r="R21" s="131" t="str">
        <f>IF('Matriz de Riesgos'!$U$137="","",IF('Matriz de Riesgos'!$U$137='Matriz Calificación'!$D$61,'Matriz de Riesgos'!$E$137,IF('Matriz de Riesgos'!$U$137&lt;&gt;'Matriz Calificación'!$D$61,"")))</f>
        <v/>
      </c>
      <c r="S21" s="131" t="str">
        <f>IF('Matriz de Riesgos'!$U$146="","",IF('Matriz de Riesgos'!$U$146='Matriz Calificación'!$D$61,'Matriz de Riesgos'!$E$146,IF('Matriz de Riesgos'!$U$146&lt;&gt;'Matriz Calificación'!$D$61,"")))</f>
        <v/>
      </c>
      <c r="T21" s="131" t="str">
        <f>IF('Matriz de Riesgos'!$U$155="","",IF('Matriz de Riesgos'!$U$155='Matriz Calificación'!$D$61,'Matriz de Riesgos'!$E$155,IF('Matriz de Riesgos'!$U$155&lt;&gt;'Matriz Calificación'!$D$61,"")))</f>
        <v/>
      </c>
      <c r="U21" s="131" t="str">
        <f>IF('Matriz de Riesgos'!$U$164="","",IF('Matriz de Riesgos'!$U$164='Matriz Calificación'!$D$61,'Matriz de Riesgos'!$E$164,IF('Matriz de Riesgos'!$U$164&lt;&gt;'Matriz Calificación'!$D$61,"")))</f>
        <v/>
      </c>
      <c r="V21" s="131" t="str">
        <f>IF('Matriz de Riesgos'!$U$173="","",IF('Matriz de Riesgos'!$U$173='Matriz Calificación'!$D$61,'Matriz de Riesgos'!$E$173,IF('Matriz de Riesgos'!$U$173&lt;&gt;'Matriz Calificación'!$D$61,"")))</f>
        <v/>
      </c>
      <c r="W21" s="132" t="str">
        <f>IF('Matriz de Riesgos'!$U$182="","",IF('Matriz de Riesgos'!$U$182='Matriz Calificación'!$D$61,'Matriz de Riesgos'!$E$182,IF('Matriz de Riesgos'!$U$182&lt;&gt;'Matriz Calificación'!$D$61,"")))</f>
        <v/>
      </c>
      <c r="X21" s="130" t="str">
        <f>IF('Matriz de Riesgos'!$U$101="","",IF('Matriz de Riesgos'!$U$101='Matriz Calificación'!$D$62,'Matriz de Riesgos'!$E$101,IF('Matriz de Riesgos'!$U$101&lt;&gt;'Matriz Calificación'!$D$62,"")))</f>
        <v/>
      </c>
      <c r="Y21" s="131" t="str">
        <f>IF('Matriz de Riesgos'!$U$110="","",IF('Matriz de Riesgos'!$U$110='Matriz Calificación'!$D$62,'Matriz de Riesgos'!$E$110,IF('Matriz de Riesgos'!$U$110&lt;&gt;'Matriz Calificación'!$D$62,"")))</f>
        <v/>
      </c>
      <c r="Z21" s="131" t="str">
        <f>IF('Matriz de Riesgos'!$U$119="","",IF('Matriz de Riesgos'!$U$119='Matriz Calificación'!$D$62,'Matriz de Riesgos'!$E$119,IF('Matriz de Riesgos'!$U$119&lt;&gt;'Matriz Calificación'!$D$62,"")))</f>
        <v/>
      </c>
      <c r="AA21" s="131" t="str">
        <f>IF('Matriz de Riesgos'!$U$128="","",IF('Matriz de Riesgos'!$U$128='Matriz Calificación'!$D$62,'Matriz de Riesgos'!$E$128,IF('Matriz de Riesgos'!$U$128&lt;&gt;'Matriz Calificación'!$D$62,"")))</f>
        <v/>
      </c>
      <c r="AB21" s="131" t="str">
        <f>IF('Matriz de Riesgos'!$U$137="","",IF('Matriz de Riesgos'!$U$137='Matriz Calificación'!$D$62,'Matriz de Riesgos'!$E$137,IF('Matriz de Riesgos'!$U$137&lt;&gt;'Matriz Calificación'!$D$62,"")))</f>
        <v/>
      </c>
      <c r="AC21" s="131" t="str">
        <f>IF('Matriz de Riesgos'!$U$146="","",IF('Matriz de Riesgos'!$U$146='Matriz Calificación'!$D$62,'Matriz de Riesgos'!$E$146,IF('Matriz de Riesgos'!$U$146&lt;&gt;'Matriz Calificación'!$D$62,"")))</f>
        <v/>
      </c>
      <c r="AD21" s="131" t="str">
        <f>IF('Matriz de Riesgos'!$U$155="","",IF('Matriz de Riesgos'!$U$155='Matriz Calificación'!$D$62,'Matriz de Riesgos'!$E$155,IF('Matriz de Riesgos'!$U$155&lt;&gt;'Matriz Calificación'!$D$62,"")))</f>
        <v/>
      </c>
      <c r="AE21" s="131" t="str">
        <f>IF('Matriz de Riesgos'!$U$164="","",IF('Matriz de Riesgos'!$U$164='Matriz Calificación'!$D$62,'Matriz de Riesgos'!$E$164,IF('Matriz de Riesgos'!$U$164&lt;&gt;'Matriz Calificación'!$D$62,"")))</f>
        <v/>
      </c>
      <c r="AF21" s="131" t="str">
        <f>IF('Matriz de Riesgos'!$U$173="","",IF('Matriz de Riesgos'!$U$173='Matriz Calificación'!$D$62,'Matriz de Riesgos'!$E$173,IF('Matriz de Riesgos'!$U$173&lt;&gt;'Matriz Calificación'!$D$62,"")))</f>
        <v/>
      </c>
      <c r="AG21" s="132" t="str">
        <f>IF('Matriz de Riesgos'!$U$182="","",IF('Matriz de Riesgos'!$U$182='Matriz Calificación'!$D$62,'Matriz de Riesgos'!$E$182,IF('Matriz de Riesgos'!$U$182&lt;&gt;'Matriz Calificación'!$D$62,"")))</f>
        <v/>
      </c>
      <c r="AH21" s="128" t="str">
        <f>IF('Matriz de Riesgos'!$U$101="","",IF('Matriz de Riesgos'!$U$101='Matriz Calificación'!$D$67,'Matriz de Riesgos'!$E$101,IF('Matriz de Riesgos'!$U$101&lt;&gt;'Matriz Calificación'!$D$67,"")))</f>
        <v/>
      </c>
      <c r="AI21" s="129" t="str">
        <f>IF('Matriz de Riesgos'!$U$110="","",IF('Matriz de Riesgos'!$U$110='Matriz Calificación'!$D$67,'Matriz de Riesgos'!$E$110,IF('Matriz de Riesgos'!$U$110&lt;&gt;'Matriz Calificación'!$D$67,"")))</f>
        <v/>
      </c>
      <c r="AJ21" s="129" t="str">
        <f>IF('Matriz de Riesgos'!$U$119="","",IF('Matriz de Riesgos'!$U$119='Matriz Calificación'!$D$67,'Matriz de Riesgos'!$E$119,IF('Matriz de Riesgos'!$U$119&lt;&gt;'Matriz Calificación'!$D$67,"")))</f>
        <v/>
      </c>
      <c r="AK21" s="129" t="str">
        <f>IF('Matriz de Riesgos'!$U$128="","",IF('Matriz de Riesgos'!$U$128='Matriz Calificación'!$D$67,'Matriz de Riesgos'!$E$128,IF('Matriz de Riesgos'!$U$128&lt;&gt;'Matriz Calificación'!$D$67,"")))</f>
        <v/>
      </c>
      <c r="AL21" s="129" t="str">
        <f>IF('Matriz de Riesgos'!$U$137="","",IF('Matriz de Riesgos'!$U$137='Matriz Calificación'!$D$67,'Matriz de Riesgos'!$E$137,IF('Matriz de Riesgos'!$U$137&lt;&gt;'Matriz Calificación'!$D$67,"")))</f>
        <v/>
      </c>
      <c r="AM21" s="129" t="str">
        <f>IF('Matriz de Riesgos'!$U$146="","",IF('Matriz de Riesgos'!$U$146='Matriz Calificación'!$D$67,'Matriz de Riesgos'!$E$146,IF('Matriz de Riesgos'!$U$146&lt;&gt;'Matriz Calificación'!$D$67,"")))</f>
        <v/>
      </c>
      <c r="AN21" s="129" t="str">
        <f>IF('Matriz de Riesgos'!$U$155="","",IF('Matriz de Riesgos'!$U$155='Matriz Calificación'!$D$67,'Matriz de Riesgos'!$E$155,IF('Matriz de Riesgos'!$U$155&lt;&gt;'Matriz Calificación'!$D$67,"")))</f>
        <v/>
      </c>
      <c r="AO21" s="129" t="str">
        <f>IF('Matriz de Riesgos'!$U$164="","",IF('Matriz de Riesgos'!$U$164='Matriz Calificación'!$D$67,'Matriz de Riesgos'!$E$164,IF('Matriz de Riesgos'!$U$164&lt;&gt;'Matriz Calificación'!$D$67,"")))</f>
        <v/>
      </c>
      <c r="AP21" s="129" t="str">
        <f>IF('Matriz de Riesgos'!$U$173="","",IF('Matriz de Riesgos'!$U$173='Matriz Calificación'!$D$67,'Matriz de Riesgos'!$E$173,IF('Matriz de Riesgos'!$U$173&lt;&gt;'Matriz Calificación'!$D$67,"")))</f>
        <v/>
      </c>
      <c r="AQ21" s="133" t="str">
        <f>IF('Matriz de Riesgos'!$U$182="","",IF('Matriz de Riesgos'!$U$182='Matriz Calificación'!$D$67,'Matriz de Riesgos'!$E$182,IF('Matriz de Riesgos'!$U$182&lt;&gt;'Matriz Calificación'!$D$67,"")))</f>
        <v/>
      </c>
      <c r="AR21" s="134" t="str">
        <f>IF('Matriz de Riesgos'!$U$101="","",IF('Matriz de Riesgos'!$U$101='Matriz Calificación'!$D$76,'Matriz de Riesgos'!$E$101,IF('Matriz de Riesgos'!$U$101&lt;&gt;'Matriz Calificación'!$D$76,"")))</f>
        <v/>
      </c>
      <c r="AS21" s="135" t="str">
        <f>IF('Matriz de Riesgos'!$U$110="","",IF('Matriz de Riesgos'!$U$110='Matriz Calificación'!$D$76,'Matriz de Riesgos'!$E$110,IF('Matriz de Riesgos'!$U$110&lt;&gt;'Matriz Calificación'!$D$76,"")))</f>
        <v/>
      </c>
      <c r="AT21" s="135" t="str">
        <f>IF('Matriz de Riesgos'!$U$119="","",IF('Matriz de Riesgos'!$U$119='Matriz Calificación'!$D$76,'Matriz de Riesgos'!$E$119,IF('Matriz de Riesgos'!$U$119&lt;&gt;'Matriz Calificación'!$D$76,"")))</f>
        <v/>
      </c>
      <c r="AU21" s="135" t="str">
        <f>IF('Matriz de Riesgos'!$U$128="","",IF('Matriz de Riesgos'!$U$128='Matriz Calificación'!$D$76,'Matriz de Riesgos'!$E$128,IF('Matriz de Riesgos'!$U$128&lt;&gt;'Matriz Calificación'!$D$76,"")))</f>
        <v/>
      </c>
      <c r="AV21" s="151" t="str">
        <f>IF('Matriz de Riesgos'!$U$137="","",IF('Matriz de Riesgos'!$U$137='Matriz Calificación'!$D$76,'Matriz de Riesgos'!$E$137,IF('Matriz de Riesgos'!$U$137&lt;&gt;'Matriz Calificación'!$D$76,"")))</f>
        <v/>
      </c>
      <c r="AW21" s="151" t="str">
        <f>IF('Matriz de Riesgos'!$U$146="","",IF('Matriz de Riesgos'!$U$146='Matriz Calificación'!$D$76,'Matriz de Riesgos'!$E$146,IF('Matriz de Riesgos'!$U$146&lt;&gt;'Matriz Calificación'!$D$76,"")))</f>
        <v/>
      </c>
      <c r="AX21" s="151" t="str">
        <f>IF('Matriz de Riesgos'!$U$155="","",IF('Matriz de Riesgos'!$U$155='Matriz Calificación'!$D$76,'Matriz de Riesgos'!$E$155,IF('Matriz de Riesgos'!$U$155&lt;&gt;'Matriz Calificación'!$D$76,"")))</f>
        <v/>
      </c>
      <c r="AY21" s="151" t="str">
        <f>IF('Matriz de Riesgos'!$U$164="","",IF('Matriz de Riesgos'!$U$164='Matriz Calificación'!$D$76,'Matriz de Riesgos'!$E$164,IF('Matriz de Riesgos'!$U$164&lt;&gt;'Matriz Calificación'!$D$76,"")))</f>
        <v/>
      </c>
      <c r="AZ21" s="151" t="str">
        <f>IF('Matriz de Riesgos'!$U$173="","",IF('Matriz de Riesgos'!$U$173='Matriz Calificación'!$D$76,'Matriz de Riesgos'!$E$173,IF('Matriz de Riesgos'!$U$173&lt;&gt;'Matriz Calificación'!$D$76,"")))</f>
        <v/>
      </c>
      <c r="BA21" s="136" t="str">
        <f>IF('Matriz de Riesgos'!$U$182="","",IF('Matriz de Riesgos'!$U$182='Matriz Calificación'!$D$76,'Matriz de Riesgos'!$E$182,IF('Matriz de Riesgos'!$U$182&lt;&gt;'Matriz Calificación'!$D$76,"")))</f>
        <v/>
      </c>
    </row>
    <row r="22" spans="2:53" ht="12" customHeight="1" x14ac:dyDescent="0.25">
      <c r="B22" s="354"/>
      <c r="C22" s="357"/>
      <c r="D22" s="130" t="str">
        <f>IF('Matriz de Riesgos'!$U$191="","",IF('Matriz de Riesgos'!$U$191='Matriz Calificación'!$D$60,'Matriz de Riesgos'!$E$191,IF('Matriz de Riesgos'!$U$191&lt;&gt;'Matriz Calificación'!$D$60,"")))</f>
        <v/>
      </c>
      <c r="E22" s="131" t="str">
        <f>IF('Matriz de Riesgos'!$U$200="","",IF('Matriz de Riesgos'!$U$200='Matriz Calificación'!$D$60,'Matriz de Riesgos'!$E$200,IF('Matriz de Riesgos'!$U$200&lt;&gt;'Matriz Calificación'!$D$60,"")))</f>
        <v/>
      </c>
      <c r="F22" s="131" t="str">
        <f>IF('Matriz de Riesgos'!$U$209="","",IF('Matriz de Riesgos'!$U$209='Matriz Calificación'!$D$60,'Matriz de Riesgos'!$E$209,IF('Matriz de Riesgos'!$U$209&lt;&gt;'Matriz Calificación'!$D$60,"")))</f>
        <v/>
      </c>
      <c r="G22" s="131" t="str">
        <f>IF('Matriz de Riesgos'!$U$218="","",IF('Matriz de Riesgos'!$U$218='Matriz Calificación'!$D$60,'Matriz de Riesgos'!$E$218,IF('Matriz de Riesgos'!$U$218&lt;&gt;'Matriz Calificación'!$D$60,"")))</f>
        <v/>
      </c>
      <c r="H22" s="131" t="str">
        <f>IF('Matriz de Riesgos'!$U$227="","",IF('Matriz de Riesgos'!$U$227='Matriz Calificación'!$D$60,'Matriz de Riesgos'!$E$227,IF('Matriz de Riesgos'!$U$227&lt;&gt;'Matriz Calificación'!$D$60,"")))</f>
        <v/>
      </c>
      <c r="I22" s="131" t="str">
        <f>IF('Matriz de Riesgos'!$U$236="","",IF('Matriz de Riesgos'!$U$236='Matriz Calificación'!$D$60,'Matriz de Riesgos'!$E$236,IF('Matriz de Riesgos'!$U$236&lt;&gt;'Matriz Calificación'!$D$60,"")))</f>
        <v/>
      </c>
      <c r="J22" s="131" t="str">
        <f>IF('Matriz de Riesgos'!$U$245="","",IF('Matriz de Riesgos'!$U$245='Matriz Calificación'!$D$60,'Matriz de Riesgos'!$E$245,IF('Matriz de Riesgos'!$U$245&lt;&gt;'Matriz Calificación'!$D$60,"")))</f>
        <v/>
      </c>
      <c r="K22" s="131" t="str">
        <f>IF('Matriz de Riesgos'!$U$254="","",IF('Matriz de Riesgos'!$U$254='Matriz Calificación'!$D$60,'Matriz de Riesgos'!$E$254,IF('Matriz de Riesgos'!$U$254&lt;&gt;'Matriz Calificación'!$D$60,"")))</f>
        <v/>
      </c>
      <c r="L22" s="131" t="str">
        <f>IF('Matriz de Riesgos'!$U$263="","",IF('Matriz de Riesgos'!$U$263='Matriz Calificación'!$D$60,'Matriz de Riesgos'!$E$263,IF('Matriz de Riesgos'!$U$263&lt;&gt;'Matriz Calificación'!$D$60,"")))</f>
        <v/>
      </c>
      <c r="M22" s="132" t="str">
        <f>IF('Matriz de Riesgos'!$U$272="","",IF('Matriz de Riesgos'!$U$272='Matriz Calificación'!$D$60,'Matriz de Riesgos'!$E$272,IF('Matriz de Riesgos'!$U$272&lt;&gt;'Matriz Calificación'!$D$60,"")))</f>
        <v/>
      </c>
      <c r="N22" s="130" t="str">
        <f>IF('Matriz de Riesgos'!$U$191="","",IF('Matriz de Riesgos'!$U$191='Matriz Calificación'!$D$61,'Matriz de Riesgos'!$E$191,IF('Matriz de Riesgos'!$U$191&lt;&gt;'Matriz Calificación'!$D$61,"")))</f>
        <v/>
      </c>
      <c r="O22" s="131" t="str">
        <f>IF('Matriz de Riesgos'!$U$200="","",IF('Matriz de Riesgos'!$U$200='Matriz Calificación'!$D$61,'Matriz de Riesgos'!$E$200,IF('Matriz de Riesgos'!$U$200&lt;&gt;'Matriz Calificación'!$D$61,"")))</f>
        <v/>
      </c>
      <c r="P22" s="131" t="str">
        <f>IF('Matriz de Riesgos'!$U$209="","",IF('Matriz de Riesgos'!$U$209='Matriz Calificación'!$D$61,'Matriz de Riesgos'!$E$209,IF('Matriz de Riesgos'!$U$209&lt;&gt;'Matriz Calificación'!$D$61,"")))</f>
        <v/>
      </c>
      <c r="Q22" s="131" t="str">
        <f>IF('Matriz de Riesgos'!$U$218="","",IF('Matriz de Riesgos'!$U$218='Matriz Calificación'!$D$61,'Matriz de Riesgos'!$E$218,IF('Matriz de Riesgos'!$U$218&lt;&gt;'Matriz Calificación'!$D$61,"")))</f>
        <v/>
      </c>
      <c r="R22" s="131" t="str">
        <f>IF('Matriz de Riesgos'!$U$227="","",IF('Matriz de Riesgos'!$U$227='Matriz Calificación'!$D$61,'Matriz de Riesgos'!$E$227,IF('Matriz de Riesgos'!$U$227&lt;&gt;'Matriz Calificación'!$D$61,"")))</f>
        <v/>
      </c>
      <c r="S22" s="131" t="str">
        <f>IF('Matriz de Riesgos'!$U$236="","",IF('Matriz de Riesgos'!$U$236='Matriz Calificación'!$D$61,'Matriz de Riesgos'!$E$236,IF('Matriz de Riesgos'!$U$236&lt;&gt;'Matriz Calificación'!$D$61,"")))</f>
        <v/>
      </c>
      <c r="T22" s="131" t="str">
        <f>IF('Matriz de Riesgos'!$U$245="","",IF('Matriz de Riesgos'!$U$245='Matriz Calificación'!$D$61,'Matriz de Riesgos'!$E$245,IF('Matriz de Riesgos'!$U$245&lt;&gt;'Matriz Calificación'!$D$61,"")))</f>
        <v/>
      </c>
      <c r="U22" s="131" t="str">
        <f>IF('Matriz de Riesgos'!$U$254="","",IF('Matriz de Riesgos'!$U$254='Matriz Calificación'!$D$61,'Matriz de Riesgos'!$E$254,IF('Matriz de Riesgos'!$U$254&lt;&gt;'Matriz Calificación'!$D$61,"")))</f>
        <v/>
      </c>
      <c r="V22" s="131" t="str">
        <f>IF('Matriz de Riesgos'!$U$263="","",IF('Matriz de Riesgos'!$U$263='Matriz Calificación'!$D$61,'Matriz de Riesgos'!$E$263,IF('Matriz de Riesgos'!$U$263&lt;&gt;'Matriz Calificación'!$D$61,"")))</f>
        <v/>
      </c>
      <c r="W22" s="132" t="str">
        <f>IF('Matriz de Riesgos'!$U$272="","",IF('Matriz de Riesgos'!$U$272='Matriz Calificación'!$D$61,'Matriz de Riesgos'!$E$272,IF('Matriz de Riesgos'!$U$272&lt;&gt;'Matriz Calificación'!$D$61,"")))</f>
        <v/>
      </c>
      <c r="X22" s="130" t="str">
        <f>IF('Matriz de Riesgos'!$U$191="","",IF('Matriz de Riesgos'!$U$191='Matriz Calificación'!$D$62,'Matriz de Riesgos'!$E$191,IF('Matriz de Riesgos'!$U$191&lt;&gt;'Matriz Calificación'!$D$62,"")))</f>
        <v/>
      </c>
      <c r="Y22" s="131" t="str">
        <f>IF('Matriz de Riesgos'!$U$200="","",IF('Matriz de Riesgos'!$U$200='Matriz Calificación'!$D$62,'Matriz de Riesgos'!$E$200,IF('Matriz de Riesgos'!$U$200&lt;&gt;'Matriz Calificación'!$D$62,"")))</f>
        <v/>
      </c>
      <c r="Z22" s="131" t="str">
        <f>IF('Matriz de Riesgos'!$U$209="","",IF('Matriz de Riesgos'!$U$209='Matriz Calificación'!$D$62,'Matriz de Riesgos'!$E$209,IF('Matriz de Riesgos'!$U$209&lt;&gt;'Matriz Calificación'!$D$62,"")))</f>
        <v/>
      </c>
      <c r="AA22" s="131" t="str">
        <f>IF('Matriz de Riesgos'!$U$218="","",IF('Matriz de Riesgos'!$U$218='Matriz Calificación'!$D$62,'Matriz de Riesgos'!$E$218,IF('Matriz de Riesgos'!$U$218&lt;&gt;'Matriz Calificación'!$D$62,"")))</f>
        <v/>
      </c>
      <c r="AB22" s="131" t="str">
        <f>IF('Matriz de Riesgos'!$U$227="","",IF('Matriz de Riesgos'!$U$227='Matriz Calificación'!$D$62,'Matriz de Riesgos'!$E$227,IF('Matriz de Riesgos'!$U$227&lt;&gt;'Matriz Calificación'!$D$62,"")))</f>
        <v/>
      </c>
      <c r="AC22" s="131" t="str">
        <f>IF('Matriz de Riesgos'!$U$236="","",IF('Matriz de Riesgos'!$U$236='Matriz Calificación'!$D$62,'Matriz de Riesgos'!$E$236,IF('Matriz de Riesgos'!$U$236&lt;&gt;'Matriz Calificación'!$D$62,"")))</f>
        <v/>
      </c>
      <c r="AD22" s="131" t="str">
        <f>IF('Matriz de Riesgos'!$U$245="","",IF('Matriz de Riesgos'!$U$245='Matriz Calificación'!$D$62,'Matriz de Riesgos'!$E$245,IF('Matriz de Riesgos'!$U$245&lt;&gt;'Matriz Calificación'!$D$62,"")))</f>
        <v/>
      </c>
      <c r="AE22" s="131" t="str">
        <f>IF('Matriz de Riesgos'!$U$254="","",IF('Matriz de Riesgos'!$U$254='Matriz Calificación'!$D$62,'Matriz de Riesgos'!$E$254,IF('Matriz de Riesgos'!$U$254&lt;&gt;'Matriz Calificación'!$D$62,"")))</f>
        <v/>
      </c>
      <c r="AF22" s="131" t="str">
        <f>IF('Matriz de Riesgos'!$U$263="","",IF('Matriz de Riesgos'!$U$263='Matriz Calificación'!$D$62,'Matriz de Riesgos'!$E$263,IF('Matriz de Riesgos'!$U$263&lt;&gt;'Matriz Calificación'!$D$62,"")))</f>
        <v/>
      </c>
      <c r="AG22" s="132" t="str">
        <f>IF('Matriz de Riesgos'!$U$272="","",IF('Matriz de Riesgos'!$U$272='Matriz Calificación'!$D$62,'Matriz de Riesgos'!$E$272,IF('Matriz de Riesgos'!$U$272&lt;&gt;'Matriz Calificación'!$D$62,"")))</f>
        <v/>
      </c>
      <c r="AH22" s="128" t="str">
        <f>IF('Matriz de Riesgos'!$U$191="","",IF('Matriz de Riesgos'!$U$191='Matriz Calificación'!$D$67,'Matriz de Riesgos'!$E$191,IF('Matriz de Riesgos'!$U$191&lt;&gt;'Matriz Calificación'!$D$67,"")))</f>
        <v/>
      </c>
      <c r="AI22" s="129" t="str">
        <f>IF('Matriz de Riesgos'!$U$200="","",IF('Matriz de Riesgos'!$U$200='Matriz Calificación'!$D$67,'Matriz de Riesgos'!$E$200,IF('Matriz de Riesgos'!$U$200&lt;&gt;'Matriz Calificación'!$D$67,"")))</f>
        <v/>
      </c>
      <c r="AJ22" s="129" t="str">
        <f>IF('Matriz de Riesgos'!$U$209="","",IF('Matriz de Riesgos'!$U$209='Matriz Calificación'!$D$67,'Matriz de Riesgos'!$E$209,IF('Matriz de Riesgos'!$U$209&lt;&gt;'Matriz Calificación'!$D$67,"")))</f>
        <v/>
      </c>
      <c r="AK22" s="129" t="str">
        <f>IF('Matriz de Riesgos'!$U$218="","",IF('Matriz de Riesgos'!$U$218='Matriz Calificación'!$D$67,'Matriz de Riesgos'!$E$218,IF('Matriz de Riesgos'!$U$218&lt;&gt;'Matriz Calificación'!$D$67,"")))</f>
        <v/>
      </c>
      <c r="AL22" s="129" t="str">
        <f>IF('Matriz de Riesgos'!$U$227="","",IF('Matriz de Riesgos'!$U$227='Matriz Calificación'!$D$67,'Matriz de Riesgos'!$E$227,IF('Matriz de Riesgos'!$U$227&lt;&gt;'Matriz Calificación'!$D$67,"")))</f>
        <v/>
      </c>
      <c r="AM22" s="129" t="str">
        <f>IF('Matriz de Riesgos'!$U$236="","",IF('Matriz de Riesgos'!$U$236='Matriz Calificación'!$D$67,'Matriz de Riesgos'!$E$236,IF('Matriz de Riesgos'!$U$236&lt;&gt;'Matriz Calificación'!$D$67,"")))</f>
        <v/>
      </c>
      <c r="AN22" s="129" t="str">
        <f>IF('Matriz de Riesgos'!$U$245="","",IF('Matriz de Riesgos'!$U$245='Matriz Calificación'!$D$67,'Matriz de Riesgos'!$E$245,IF('Matriz de Riesgos'!$U$245&lt;&gt;'Matriz Calificación'!$D$67,"")))</f>
        <v/>
      </c>
      <c r="AO22" s="129" t="str">
        <f>IF('Matriz de Riesgos'!$U$254="","",IF('Matriz de Riesgos'!$U$254='Matriz Calificación'!$D$67,'Matriz de Riesgos'!$E$254,IF('Matriz de Riesgos'!$U$254&lt;&gt;'Matriz Calificación'!$D$67,"")))</f>
        <v/>
      </c>
      <c r="AP22" s="129" t="str">
        <f>IF('Matriz de Riesgos'!$U$263="","",IF('Matriz de Riesgos'!$U$263='Matriz Calificación'!$D$67,'Matriz de Riesgos'!$E$263,IF('Matriz de Riesgos'!$U$263&lt;&gt;'Matriz Calificación'!$D$67,"")))</f>
        <v/>
      </c>
      <c r="AQ22" s="133" t="str">
        <f>IF('Matriz de Riesgos'!$U$272="","",IF('Matriz de Riesgos'!$U$272='Matriz Calificación'!$D$67,'Matriz de Riesgos'!$E$272,IF('Matriz de Riesgos'!$U$272&lt;&gt;'Matriz Calificación'!$D$67,"")))</f>
        <v/>
      </c>
      <c r="AR22" s="134" t="str">
        <f>IF('Matriz de Riesgos'!$U$191="","",IF('Matriz de Riesgos'!$U$191='Matriz Calificación'!$D$76,'Matriz de Riesgos'!$E$191,IF('Matriz de Riesgos'!$U$191&lt;&gt;'Matriz Calificación'!$D$76,"")))</f>
        <v/>
      </c>
      <c r="AS22" s="135" t="str">
        <f>IF('Matriz de Riesgos'!$U$200="","",IF('Matriz de Riesgos'!$U$200='Matriz Calificación'!$D$76,'Matriz de Riesgos'!$E$200,IF('Matriz de Riesgos'!$U$200&lt;&gt;'Matriz Calificación'!$D$76,"")))</f>
        <v/>
      </c>
      <c r="AT22" s="135" t="str">
        <f>IF('Matriz de Riesgos'!$U$209="","",IF('Matriz de Riesgos'!$U$209='Matriz Calificación'!$D$76,'Matriz de Riesgos'!$E$209,IF('Matriz de Riesgos'!$U$209&lt;&gt;'Matriz Calificación'!$D$76,"")))</f>
        <v/>
      </c>
      <c r="AU22" s="135" t="str">
        <f>IF('Matriz de Riesgos'!$U$218="","",IF('Matriz de Riesgos'!$U$218='Matriz Calificación'!$D$76,'Matriz de Riesgos'!$E$218,IF('Matriz de Riesgos'!$U$218&lt;&gt;'Matriz Calificación'!$D$76,"")))</f>
        <v/>
      </c>
      <c r="AV22" s="151" t="str">
        <f>IF('Matriz de Riesgos'!$U$227="","",IF('Matriz de Riesgos'!$U$227='Matriz Calificación'!$D$76,'Matriz de Riesgos'!$E$227,IF('Matriz de Riesgos'!$U$227&lt;&gt;'Matriz Calificación'!$D$76,"")))</f>
        <v/>
      </c>
      <c r="AW22" s="151" t="str">
        <f>IF('Matriz de Riesgos'!$U$236="","",IF('Matriz de Riesgos'!$U$236='Matriz Calificación'!$D$76,'Matriz de Riesgos'!$E$236,IF('Matriz de Riesgos'!$U$236&lt;&gt;'Matriz Calificación'!$D$76,"")))</f>
        <v/>
      </c>
      <c r="AX22" s="151" t="str">
        <f>IF('Matriz de Riesgos'!$U$245="","",IF('Matriz de Riesgos'!$U$245='Matriz Calificación'!$D$76,'Matriz de Riesgos'!$E$245,IF('Matriz de Riesgos'!$U$245&lt;&gt;'Matriz Calificación'!$D$76,"")))</f>
        <v/>
      </c>
      <c r="AY22" s="151" t="str">
        <f>IF('Matriz de Riesgos'!$U$254="","",IF('Matriz de Riesgos'!$U$254='Matriz Calificación'!$D$76,'Matriz de Riesgos'!$E$254,IF('Matriz de Riesgos'!$U$254&lt;&gt;'Matriz Calificación'!$D$76,"")))</f>
        <v/>
      </c>
      <c r="AZ22" s="151" t="str">
        <f>IF('Matriz de Riesgos'!$U$263="","",IF('Matriz de Riesgos'!$U$263='Matriz Calificación'!$D$76,'Matriz de Riesgos'!$E$263,IF('Matriz de Riesgos'!$U$263&lt;&gt;'Matriz Calificación'!$D$76,"")))</f>
        <v/>
      </c>
      <c r="BA22" s="136" t="str">
        <f>IF('Matriz de Riesgos'!$U$272="","",IF('Matriz de Riesgos'!$U$272='Matriz Calificación'!$D$76,'Matriz de Riesgos'!$E$272,IF('Matriz de Riesgos'!$U$272&lt;&gt;'Matriz Calificación'!$D$76,"")))</f>
        <v/>
      </c>
    </row>
    <row r="23" spans="2:53" ht="12" customHeight="1" x14ac:dyDescent="0.25">
      <c r="B23" s="354"/>
      <c r="C23" s="357"/>
      <c r="D23" s="130" t="str">
        <f>IF('Matriz de Riesgos'!$U$281="","",IF('Matriz de Riesgos'!$U$281='Matriz Calificación'!$D$60,'Matriz de Riesgos'!$E$281,IF('Matriz de Riesgos'!$U$281&lt;&gt;'Matriz Calificación'!$D$60,"")))</f>
        <v/>
      </c>
      <c r="E23" s="131" t="str">
        <f>IF('Matriz de Riesgos'!$U$290="","",IF('Matriz de Riesgos'!$U$290='Matriz Calificación'!$D$60,'Matriz de Riesgos'!$E$290,IF('Matriz de Riesgos'!$U$290&lt;&gt;'Matriz Calificación'!$D$60,"")))</f>
        <v/>
      </c>
      <c r="F23" s="131" t="str">
        <f>IF('Matriz de Riesgos'!$U$299="","",IF('Matriz de Riesgos'!$U$299='Matriz Calificación'!$D$60,'Matriz de Riesgos'!$E$299,IF('Matriz de Riesgos'!$U$299&lt;&gt;'Matriz Calificación'!$D$60,"")))</f>
        <v/>
      </c>
      <c r="G23" s="131" t="str">
        <f>IF('Matriz de Riesgos'!$U$308="","",IF('Matriz de Riesgos'!$U$308='Matriz Calificación'!$D$60,'Matriz de Riesgos'!$E$308,IF('Matriz de Riesgos'!$U$308&lt;&gt;'Matriz Calificación'!$D$60,"")))</f>
        <v/>
      </c>
      <c r="H23" s="131" t="str">
        <f>IF('Matriz de Riesgos'!$U$317="","",IF('Matriz de Riesgos'!$U$317='Matriz Calificación'!$D$60,'Matriz de Riesgos'!$E$317,IF('Matriz de Riesgos'!$U$317&lt;&gt;'Matriz Calificación'!$D$60,"")))</f>
        <v/>
      </c>
      <c r="I23" s="131" t="str">
        <f>IF('Matriz de Riesgos'!$U$326="","",IF('Matriz de Riesgos'!$U$326='Matriz Calificación'!$D$60,'Matriz de Riesgos'!$E$326,IF('Matriz de Riesgos'!$U$326&lt;&gt;'Matriz Calificación'!$D$60,"")))</f>
        <v/>
      </c>
      <c r="J23" s="131" t="str">
        <f>IF('Matriz de Riesgos'!$U$335="","",IF('Matriz de Riesgos'!$U$335='Matriz Calificación'!$D$60,'Matriz de Riesgos'!$E$335,IF('Matriz de Riesgos'!$U$335&lt;&gt;'Matriz Calificación'!$D$60,"")))</f>
        <v/>
      </c>
      <c r="K23" s="131" t="str">
        <f>IF('Matriz de Riesgos'!$U$344="","",IF('Matriz de Riesgos'!$U$344='Matriz Calificación'!$D$60,'Matriz de Riesgos'!$E$344,IF('Matriz de Riesgos'!$U$344&lt;&gt;'Matriz Calificación'!$D$60,"")))</f>
        <v/>
      </c>
      <c r="L23" s="131" t="str">
        <f>IF('Matriz de Riesgos'!$U$353="","",IF('Matriz de Riesgos'!$U$353='Matriz Calificación'!$D$60,'Matriz de Riesgos'!$E$353,IF('Matriz de Riesgos'!$U$353&lt;&gt;'Matriz Calificación'!$D$60,"")))</f>
        <v/>
      </c>
      <c r="M23" s="132" t="str">
        <f>IF('Matriz de Riesgos'!$U$362="","",IF('Matriz de Riesgos'!$U$362='Matriz Calificación'!$D$60,'Matriz de Riesgos'!$E$362,IF('Matriz de Riesgos'!$U$362&lt;&gt;'Matriz Calificación'!$D$60,"")))</f>
        <v/>
      </c>
      <c r="N23" s="130" t="str">
        <f>IF('Matriz de Riesgos'!$U$281="","",IF('Matriz de Riesgos'!$U$281='Matriz Calificación'!$D$61,'Matriz de Riesgos'!$E$281,IF('Matriz de Riesgos'!$U$281&lt;&gt;'Matriz Calificación'!$D$61,"")))</f>
        <v/>
      </c>
      <c r="O23" s="131" t="str">
        <f>IF('Matriz de Riesgos'!$U$290="","",IF('Matriz de Riesgos'!$U$290='Matriz Calificación'!$D$61,'Matriz de Riesgos'!$E$290,IF('Matriz de Riesgos'!$U$290&lt;&gt;'Matriz Calificación'!$D$61,"")))</f>
        <v/>
      </c>
      <c r="P23" s="131" t="str">
        <f>IF('Matriz de Riesgos'!$U$299="","",IF('Matriz de Riesgos'!$U$299='Matriz Calificación'!$D$61,'Matriz de Riesgos'!$E$299,IF('Matriz de Riesgos'!$U$299&lt;&gt;'Matriz Calificación'!$D$61,"")))</f>
        <v/>
      </c>
      <c r="Q23" s="131" t="str">
        <f>IF('Matriz de Riesgos'!$U$308="","",IF('Matriz de Riesgos'!$U$308='Matriz Calificación'!$D$61,'Matriz de Riesgos'!$E$308,IF('Matriz de Riesgos'!$U$308&lt;&gt;'Matriz Calificación'!$D$61,"")))</f>
        <v/>
      </c>
      <c r="R23" s="131" t="str">
        <f>IF('Matriz de Riesgos'!$U$317="","",IF('Matriz de Riesgos'!$U$317='Matriz Calificación'!$D$61,'Matriz de Riesgos'!$E$317,IF('Matriz de Riesgos'!$U$317&lt;&gt;'Matriz Calificación'!$D$61,"")))</f>
        <v/>
      </c>
      <c r="S23" s="131" t="str">
        <f>IF('Matriz de Riesgos'!$U$326="","",IF('Matriz de Riesgos'!$U$326='Matriz Calificación'!$D$61,'Matriz de Riesgos'!$E$326,IF('Matriz de Riesgos'!$U$326&lt;&gt;'Matriz Calificación'!$D$61,"")))</f>
        <v/>
      </c>
      <c r="T23" s="131" t="str">
        <f>IF('Matriz de Riesgos'!$U$335="","",IF('Matriz de Riesgos'!$U$335='Matriz Calificación'!$D$61,'Matriz de Riesgos'!$E$335,IF('Matriz de Riesgos'!$U$335&lt;&gt;'Matriz Calificación'!$D$61,"")))</f>
        <v/>
      </c>
      <c r="U23" s="131" t="str">
        <f>IF('Matriz de Riesgos'!$U$344="","",IF('Matriz de Riesgos'!$U$344='Matriz Calificación'!$D$61,'Matriz de Riesgos'!$E$344,IF('Matriz de Riesgos'!$U$344&lt;&gt;'Matriz Calificación'!$D$61,"")))</f>
        <v/>
      </c>
      <c r="V23" s="131" t="str">
        <f>IF('Matriz de Riesgos'!$U$353="","",IF('Matriz de Riesgos'!$U$353='Matriz Calificación'!$D$61,'Matriz de Riesgos'!$E$353,IF('Matriz de Riesgos'!$U$353&lt;&gt;'Matriz Calificación'!$D$61,"")))</f>
        <v/>
      </c>
      <c r="W23" s="132" t="str">
        <f>IF('Matriz de Riesgos'!$U$362="","",IF('Matriz de Riesgos'!$U$362='Matriz Calificación'!$D$61,'Matriz de Riesgos'!$E$362,IF('Matriz de Riesgos'!$U$362&lt;&gt;'Matriz Calificación'!$D$61,"")))</f>
        <v/>
      </c>
      <c r="X23" s="130" t="str">
        <f>IF('Matriz de Riesgos'!$U$281="","",IF('Matriz de Riesgos'!$U$281='Matriz Calificación'!$D$62,'Matriz de Riesgos'!$E$281,IF('Matriz de Riesgos'!$U$281&lt;&gt;'Matriz Calificación'!$D$62,"")))</f>
        <v/>
      </c>
      <c r="Y23" s="131" t="str">
        <f>IF('Matriz de Riesgos'!$U$290="","",IF('Matriz de Riesgos'!$U$290='Matriz Calificación'!$D$62,'Matriz de Riesgos'!$E$290,IF('Matriz de Riesgos'!$U$290&lt;&gt;'Matriz Calificación'!$D$62,"")))</f>
        <v/>
      </c>
      <c r="Z23" s="131" t="str">
        <f>IF('Matriz de Riesgos'!$U$299="","",IF('Matriz de Riesgos'!$U$299='Matriz Calificación'!$D$62,'Matriz de Riesgos'!$E$299,IF('Matriz de Riesgos'!$U$299&lt;&gt;'Matriz Calificación'!$D$62,"")))</f>
        <v/>
      </c>
      <c r="AA23" s="131" t="str">
        <f>IF('Matriz de Riesgos'!$U$308="","",IF('Matriz de Riesgos'!$U$308='Matriz Calificación'!$D$62,'Matriz de Riesgos'!$E$308,IF('Matriz de Riesgos'!$U$308&lt;&gt;'Matriz Calificación'!$D$62,"")))</f>
        <v/>
      </c>
      <c r="AB23" s="131" t="str">
        <f>IF('Matriz de Riesgos'!$U$317="","",IF('Matriz de Riesgos'!$U$317='Matriz Calificación'!$D$62,'Matriz de Riesgos'!$E$317,IF('Matriz de Riesgos'!$U$317&lt;&gt;'Matriz Calificación'!$D$62,"")))</f>
        <v/>
      </c>
      <c r="AC23" s="131" t="str">
        <f>IF('Matriz de Riesgos'!$U$326="","",IF('Matriz de Riesgos'!$U$326='Matriz Calificación'!$D$62,'Matriz de Riesgos'!$E$326,IF('Matriz de Riesgos'!$U$326&lt;&gt;'Matriz Calificación'!$D$62,"")))</f>
        <v/>
      </c>
      <c r="AD23" s="131" t="str">
        <f>IF('Matriz de Riesgos'!$U$335="","",IF('Matriz de Riesgos'!$U$335='Matriz Calificación'!$D$62,'Matriz de Riesgos'!$E$335,IF('Matriz de Riesgos'!$U$335&lt;&gt;'Matriz Calificación'!$D$62,"")))</f>
        <v/>
      </c>
      <c r="AE23" s="131" t="str">
        <f>IF('Matriz de Riesgos'!$U$344="","",IF('Matriz de Riesgos'!$U$344='Matriz Calificación'!$D$62,'Matriz de Riesgos'!$E$344,IF('Matriz de Riesgos'!$U$344&lt;&gt;'Matriz Calificación'!$D$62,"")))</f>
        <v/>
      </c>
      <c r="AF23" s="131" t="str">
        <f>IF('Matriz de Riesgos'!$U$353="","",IF('Matriz de Riesgos'!$U$353='Matriz Calificación'!$D$62,'Matriz de Riesgos'!$E$353,IF('Matriz de Riesgos'!$U$353&lt;&gt;'Matriz Calificación'!$D$62,"")))</f>
        <v/>
      </c>
      <c r="AG23" s="132" t="str">
        <f>IF('Matriz de Riesgos'!$U$362="","",IF('Matriz de Riesgos'!$U$362='Matriz Calificación'!$D$62,'Matriz de Riesgos'!$E$362,IF('Matriz de Riesgos'!$U$362&lt;&gt;'Matriz Calificación'!$D$62,"")))</f>
        <v/>
      </c>
      <c r="AH23" s="128" t="str">
        <f>IF('Matriz de Riesgos'!$U$281="","",IF('Matriz de Riesgos'!$U$281='Matriz Calificación'!$D$67,'Matriz de Riesgos'!$E$281,IF('Matriz de Riesgos'!$U$281&lt;&gt;'Matriz Calificación'!$D$67,"")))</f>
        <v/>
      </c>
      <c r="AI23" s="129" t="str">
        <f>IF('Matriz de Riesgos'!$U$290="","",IF('Matriz de Riesgos'!$U$290='Matriz Calificación'!$D$67,'Matriz de Riesgos'!$E$290,IF('Matriz de Riesgos'!$U$290&lt;&gt;'Matriz Calificación'!$D$67,"")))</f>
        <v/>
      </c>
      <c r="AJ23" s="129" t="str">
        <f>IF('Matriz de Riesgos'!$U$299="","",IF('Matriz de Riesgos'!$U$299='Matriz Calificación'!$D$67,'Matriz de Riesgos'!$E$299,IF('Matriz de Riesgos'!$U$299&lt;&gt;'Matriz Calificación'!$D$67,"")))</f>
        <v/>
      </c>
      <c r="AK23" s="129" t="str">
        <f>IF('Matriz de Riesgos'!$U$308="","",IF('Matriz de Riesgos'!$U$308='Matriz Calificación'!$D$67,'Matriz de Riesgos'!$E$308,IF('Matriz de Riesgos'!$U$308&lt;&gt;'Matriz Calificación'!$D$67,"")))</f>
        <v/>
      </c>
      <c r="AL23" s="129" t="str">
        <f>IF('Matriz de Riesgos'!$U$317="","",IF('Matriz de Riesgos'!$U$317='Matriz Calificación'!$D$67,'Matriz de Riesgos'!$E$317,IF('Matriz de Riesgos'!$U$317&lt;&gt;'Matriz Calificación'!$D$67,"")))</f>
        <v/>
      </c>
      <c r="AM23" s="129" t="str">
        <f>IF('Matriz de Riesgos'!$U$326="","",IF('Matriz de Riesgos'!$U$326='Matriz Calificación'!$D$67,'Matriz de Riesgos'!$E$326,IF('Matriz de Riesgos'!$U$326&lt;&gt;'Matriz Calificación'!$D$67,"")))</f>
        <v/>
      </c>
      <c r="AN23" s="129" t="str">
        <f>IF('Matriz de Riesgos'!$U$335="","",IF('Matriz de Riesgos'!$U$335='Matriz Calificación'!$D$67,'Matriz de Riesgos'!$E$335,IF('Matriz de Riesgos'!$U$335&lt;&gt;'Matriz Calificación'!$D$67,"")))</f>
        <v/>
      </c>
      <c r="AO23" s="129" t="str">
        <f>IF('Matriz de Riesgos'!$U$344="","",IF('Matriz de Riesgos'!$U$344='Matriz Calificación'!$D$67,'Matriz de Riesgos'!$E$344,IF('Matriz de Riesgos'!$U$344&lt;&gt;'Matriz Calificación'!$D$67,"")))</f>
        <v/>
      </c>
      <c r="AP23" s="129" t="str">
        <f>IF('Matriz de Riesgos'!$U$353="","",IF('Matriz de Riesgos'!$U$353='Matriz Calificación'!$D$67,'Matriz de Riesgos'!$E$353,IF('Matriz de Riesgos'!$U$353&lt;&gt;'Matriz Calificación'!$D$67,"")))</f>
        <v/>
      </c>
      <c r="AQ23" s="133" t="str">
        <f>IF('Matriz de Riesgos'!$U$362="","",IF('Matriz de Riesgos'!$U$362='Matriz Calificación'!$D$67,'Matriz de Riesgos'!$E$362,IF('Matriz de Riesgos'!$U$362&lt;&gt;'Matriz Calificación'!$D$67,"")))</f>
        <v/>
      </c>
      <c r="AR23" s="134" t="str">
        <f>IF('Matriz de Riesgos'!$U$281="","",IF('Matriz de Riesgos'!$U$281='Matriz Calificación'!$D$76,'Matriz de Riesgos'!$E$281,IF('Matriz de Riesgos'!$U$281&lt;&gt;'Matriz Calificación'!$D$76,"")))</f>
        <v/>
      </c>
      <c r="AS23" s="135" t="str">
        <f>IF('Matriz de Riesgos'!$U$290="","",IF('Matriz de Riesgos'!$U$290='Matriz Calificación'!$D$76,'Matriz de Riesgos'!$E$290,IF('Matriz de Riesgos'!$U$290&lt;&gt;'Matriz Calificación'!$D$76,"")))</f>
        <v/>
      </c>
      <c r="AT23" s="135" t="str">
        <f>IF('Matriz de Riesgos'!$U$299="","",IF('Matriz de Riesgos'!$U$299='Matriz Calificación'!$D$76,'Matriz de Riesgos'!$E$299,IF('Matriz de Riesgos'!$U$299&lt;&gt;'Matriz Calificación'!$D$76,"")))</f>
        <v/>
      </c>
      <c r="AU23" s="135" t="str">
        <f>IF('Matriz de Riesgos'!$U$308="","",IF('Matriz de Riesgos'!$U$308='Matriz Calificación'!$D$76,'Matriz de Riesgos'!$E$308,IF('Matriz de Riesgos'!$U$308&lt;&gt;'Matriz Calificación'!$D$76,"")))</f>
        <v/>
      </c>
      <c r="AV23" s="151" t="str">
        <f>IF('Matriz de Riesgos'!$U$317="","",IF('Matriz de Riesgos'!$U$317='Matriz Calificación'!$D$76,'Matriz de Riesgos'!$E$317,IF('Matriz de Riesgos'!$U$317&lt;&gt;'Matriz Calificación'!$D$76,"")))</f>
        <v/>
      </c>
      <c r="AW23" s="151" t="str">
        <f>IF('Matriz de Riesgos'!$U$326="","",IF('Matriz de Riesgos'!$U$326='Matriz Calificación'!$D$76,'Matriz de Riesgos'!$E$326,IF('Matriz de Riesgos'!$U$326&lt;&gt;'Matriz Calificación'!$D$76,"")))</f>
        <v/>
      </c>
      <c r="AX23" s="151" t="str">
        <f>IF('Matriz de Riesgos'!$U$335="","",IF('Matriz de Riesgos'!$U$335='Matriz Calificación'!$D$76,'Matriz de Riesgos'!$E$335,IF('Matriz de Riesgos'!$U$335&lt;&gt;'Matriz Calificación'!$D$76,"")))</f>
        <v/>
      </c>
      <c r="AY23" s="151" t="str">
        <f>IF('Matriz de Riesgos'!$U$344="","",IF('Matriz de Riesgos'!$U$344='Matriz Calificación'!$D$76,'Matriz de Riesgos'!$E$344,IF('Matriz de Riesgos'!$U$344&lt;&gt;'Matriz Calificación'!$D$76,"")))</f>
        <v/>
      </c>
      <c r="AZ23" s="151" t="str">
        <f>IF('Matriz de Riesgos'!$U$353="","",IF('Matriz de Riesgos'!$U$353='Matriz Calificación'!$D$76,'Matriz de Riesgos'!$E$353,IF('Matriz de Riesgos'!$U$353&lt;&gt;'Matriz Calificación'!$D$76,"")))</f>
        <v/>
      </c>
      <c r="BA23" s="136" t="str">
        <f>IF('Matriz de Riesgos'!$U$362="","",IF('Matriz de Riesgos'!$U$362='Matriz Calificación'!$D$76,'Matriz de Riesgos'!$E$362,IF('Matriz de Riesgos'!$U$362&lt;&gt;'Matriz Calificación'!$D$76,"")))</f>
        <v/>
      </c>
    </row>
    <row r="24" spans="2:53" ht="12" customHeight="1" x14ac:dyDescent="0.25">
      <c r="B24" s="354"/>
      <c r="C24" s="357"/>
      <c r="D24" s="130" t="str">
        <f>IF('Matriz de Riesgos'!$U$371="","",IF('Matriz de Riesgos'!$U$371='Matriz Calificación'!$D$60,'Matriz de Riesgos'!$E$371,IF('Matriz de Riesgos'!$U$371&lt;&gt;'Matriz Calificación'!$D$60,"")))</f>
        <v/>
      </c>
      <c r="E24" s="131" t="str">
        <f>IF('Matriz de Riesgos'!$U$380="","",IF('Matriz de Riesgos'!$U$380='Matriz Calificación'!$D$60,'Matriz de Riesgos'!$E$380,IF('Matriz de Riesgos'!$U$380&lt;&gt;'Matriz Calificación'!$D$60,"")))</f>
        <v/>
      </c>
      <c r="F24" s="131" t="str">
        <f>IF('Matriz de Riesgos'!$U$389="","",IF('Matriz de Riesgos'!$U$389='Matriz Calificación'!$D$60,'Matriz de Riesgos'!$E$389,IF('Matriz de Riesgos'!$U$389&lt;&gt;'Matriz Calificación'!$D$60,"")))</f>
        <v/>
      </c>
      <c r="G24" s="131" t="str">
        <f>IF('Matriz de Riesgos'!$U$398="","",IF('Matriz de Riesgos'!$U$398='Matriz Calificación'!$D$60,'Matriz de Riesgos'!$E$398,IF('Matriz de Riesgos'!$U$398&lt;&gt;'Matriz Calificación'!$D$60,"")))</f>
        <v/>
      </c>
      <c r="H24" s="131" t="str">
        <f>IF('Matriz de Riesgos'!$U$407="","",IF('Matriz de Riesgos'!$U$407='Matriz Calificación'!$D$60,'Matriz de Riesgos'!$E$407,IF('Matriz de Riesgos'!$U$407&lt;&gt;'Matriz Calificación'!$D$60,"")))</f>
        <v/>
      </c>
      <c r="I24" s="131" t="str">
        <f>IF('Matriz de Riesgos'!$U$416="","",IF('Matriz de Riesgos'!$U$416='Matriz Calificación'!$D$60,'Matriz de Riesgos'!$E$416,IF('Matriz de Riesgos'!$U$416&lt;&gt;'Matriz Calificación'!$D$60,"")))</f>
        <v/>
      </c>
      <c r="J24" s="131" t="str">
        <f>IF('Matriz de Riesgos'!$U$425="","",IF('Matriz de Riesgos'!$U$425='Matriz Calificación'!$D$60,'Matriz de Riesgos'!$E$425,IF('Matriz de Riesgos'!$U$425&lt;&gt;'Matriz Calificación'!$D$60,"")))</f>
        <v/>
      </c>
      <c r="K24" s="131" t="str">
        <f>IF('Matriz de Riesgos'!$U$434="","",IF('Matriz de Riesgos'!$U$434='Matriz Calificación'!$D$60,'Matriz de Riesgos'!$E$434,IF('Matriz de Riesgos'!$U$434&lt;&gt;'Matriz Calificación'!$D$60,"")))</f>
        <v/>
      </c>
      <c r="L24" s="131" t="str">
        <f>IF('Matriz de Riesgos'!$U$443="","",IF('Matriz de Riesgos'!$U$443='Matriz Calificación'!$D$60,'Matriz de Riesgos'!$E$443,IF('Matriz de Riesgos'!$U$443&lt;&gt;'Matriz Calificación'!$D$60,"")))</f>
        <v/>
      </c>
      <c r="M24" s="132" t="str">
        <f>IF('Matriz de Riesgos'!$U$452="","",IF('Matriz de Riesgos'!$U$452='Matriz Calificación'!$D$60,'Matriz de Riesgos'!$E$452,IF('Matriz de Riesgos'!$U$452&lt;&gt;'Matriz Calificación'!$D$60,"")))</f>
        <v/>
      </c>
      <c r="N24" s="130" t="str">
        <f>IF('Matriz de Riesgos'!$U$371="","",IF('Matriz de Riesgos'!$U$371='Matriz Calificación'!$D$61,'Matriz de Riesgos'!$E$371,IF('Matriz de Riesgos'!$U$371&lt;&gt;'Matriz Calificación'!$D$61,"")))</f>
        <v/>
      </c>
      <c r="O24" s="131" t="str">
        <f>IF('Matriz de Riesgos'!$U$380="","",IF('Matriz de Riesgos'!$U$380='Matriz Calificación'!$D$61,'Matriz de Riesgos'!$E$380,IF('Matriz de Riesgos'!$U$380&lt;&gt;'Matriz Calificación'!$D$61,"")))</f>
        <v/>
      </c>
      <c r="P24" s="131" t="str">
        <f>IF('Matriz de Riesgos'!$U$389="","",IF('Matriz de Riesgos'!$U$389='Matriz Calificación'!$D$61,'Matriz de Riesgos'!$E$389,IF('Matriz de Riesgos'!$U$389&lt;&gt;'Matriz Calificación'!$D$61,"")))</f>
        <v/>
      </c>
      <c r="Q24" s="131" t="str">
        <f>IF('Matriz de Riesgos'!$U$398="","",IF('Matriz de Riesgos'!$U$398='Matriz Calificación'!$D$61,'Matriz de Riesgos'!$E$398,IF('Matriz de Riesgos'!$U$398&lt;&gt;'Matriz Calificación'!$D$61,"")))</f>
        <v/>
      </c>
      <c r="R24" s="131" t="str">
        <f>IF('Matriz de Riesgos'!$U$407="","",IF('Matriz de Riesgos'!$U$407='Matriz Calificación'!$D$61,'Matriz de Riesgos'!$E$407,IF('Matriz de Riesgos'!$U$407&lt;&gt;'Matriz Calificación'!$D$61,"")))</f>
        <v/>
      </c>
      <c r="S24" s="131" t="str">
        <f>IF('Matriz de Riesgos'!$U$416="","",IF('Matriz de Riesgos'!$U$416='Matriz Calificación'!$D$61,'Matriz de Riesgos'!$E$416,IF('Matriz de Riesgos'!$U$416&lt;&gt;'Matriz Calificación'!$D$61,"")))</f>
        <v/>
      </c>
      <c r="T24" s="131" t="str">
        <f>IF('Matriz de Riesgos'!$U$425="","",IF('Matriz de Riesgos'!$U$425='Matriz Calificación'!$D$61,'Matriz de Riesgos'!$E$425,IF('Matriz de Riesgos'!$U$425&lt;&gt;'Matriz Calificación'!$D$61,"")))</f>
        <v/>
      </c>
      <c r="U24" s="131" t="str">
        <f>IF('Matriz de Riesgos'!$U$434="","",IF('Matriz de Riesgos'!$U$434='Matriz Calificación'!$D$61,'Matriz de Riesgos'!$E$434,IF('Matriz de Riesgos'!$U$434&lt;&gt;'Matriz Calificación'!$D$61,"")))</f>
        <v/>
      </c>
      <c r="V24" s="131" t="str">
        <f>IF('Matriz de Riesgos'!$U$443="","",IF('Matriz de Riesgos'!$U$443='Matriz Calificación'!$D$61,'Matriz de Riesgos'!$E$443,IF('Matriz de Riesgos'!$U$443&lt;&gt;'Matriz Calificación'!$D$61,"")))</f>
        <v/>
      </c>
      <c r="W24" s="132" t="str">
        <f>IF('Matriz de Riesgos'!$U$452="","",IF('Matriz de Riesgos'!$U$452='Matriz Calificación'!$D$61,'Matriz de Riesgos'!$E$452,IF('Matriz de Riesgos'!$U$452&lt;&gt;'Matriz Calificación'!$D$61,"")))</f>
        <v/>
      </c>
      <c r="X24" s="130" t="str">
        <f>IF('Matriz de Riesgos'!$U$371="","",IF('Matriz de Riesgos'!$U$371='Matriz Calificación'!$D$62,'Matriz de Riesgos'!$E$371,IF('Matriz de Riesgos'!$U$371&lt;&gt;'Matriz Calificación'!$D$62,"")))</f>
        <v/>
      </c>
      <c r="Y24" s="131" t="str">
        <f>IF('Matriz de Riesgos'!$U$380="","",IF('Matriz de Riesgos'!$U$380='Matriz Calificación'!$D$62,'Matriz de Riesgos'!$E$380,IF('Matriz de Riesgos'!$U$380&lt;&gt;'Matriz Calificación'!$D$62,"")))</f>
        <v/>
      </c>
      <c r="Z24" s="131" t="str">
        <f>IF('Matriz de Riesgos'!$U$389="","",IF('Matriz de Riesgos'!$U$389='Matriz Calificación'!$D$62,'Matriz de Riesgos'!$E$389,IF('Matriz de Riesgos'!$U$389&lt;&gt;'Matriz Calificación'!$D$62,"")))</f>
        <v/>
      </c>
      <c r="AA24" s="131" t="str">
        <f>IF('Matriz de Riesgos'!$U$398="","",IF('Matriz de Riesgos'!$U$398='Matriz Calificación'!$D$62,'Matriz de Riesgos'!$E$398,IF('Matriz de Riesgos'!$U$398&lt;&gt;'Matriz Calificación'!$D$62,"")))</f>
        <v/>
      </c>
      <c r="AB24" s="131" t="str">
        <f>IF('Matriz de Riesgos'!$U$407="","",IF('Matriz de Riesgos'!$U$407='Matriz Calificación'!$D$62,'Matriz de Riesgos'!$E$407,IF('Matriz de Riesgos'!$U$407&lt;&gt;'Matriz Calificación'!$D$62,"")))</f>
        <v/>
      </c>
      <c r="AC24" s="131" t="str">
        <f>IF('Matriz de Riesgos'!$U$416="","",IF('Matriz de Riesgos'!$U$416='Matriz Calificación'!$D$62,'Matriz de Riesgos'!$E$416,IF('Matriz de Riesgos'!$U$416&lt;&gt;'Matriz Calificación'!$D$62,"")))</f>
        <v/>
      </c>
      <c r="AD24" s="131" t="str">
        <f>IF('Matriz de Riesgos'!$U$425="","",IF('Matriz de Riesgos'!$U$425='Matriz Calificación'!$D$62,'Matriz de Riesgos'!$E$425,IF('Matriz de Riesgos'!$U$425&lt;&gt;'Matriz Calificación'!$D$62,"")))</f>
        <v/>
      </c>
      <c r="AE24" s="131" t="str">
        <f>IF('Matriz de Riesgos'!$U$434="","",IF('Matriz de Riesgos'!$U$434='Matriz Calificación'!$D$62,'Matriz de Riesgos'!$E$434,IF('Matriz de Riesgos'!$U$434&lt;&gt;'Matriz Calificación'!$D$62,"")))</f>
        <v/>
      </c>
      <c r="AF24" s="131" t="str">
        <f>IF('Matriz de Riesgos'!$U$443="","",IF('Matriz de Riesgos'!$U$443='Matriz Calificación'!$D$62,'Matriz de Riesgos'!$E$443,IF('Matriz de Riesgos'!$U$443&lt;&gt;'Matriz Calificación'!$D$62,"")))</f>
        <v/>
      </c>
      <c r="AG24" s="132" t="str">
        <f>IF('Matriz de Riesgos'!$U$452="","",IF('Matriz de Riesgos'!$U$452='Matriz Calificación'!$D$62,'Matriz de Riesgos'!$E$452,IF('Matriz de Riesgos'!$U$452&lt;&gt;'Matriz Calificación'!$D$62,"")))</f>
        <v/>
      </c>
      <c r="AH24" s="128" t="str">
        <f>IF('Matriz de Riesgos'!$U$371="","",IF('Matriz de Riesgos'!$U$371='Matriz Calificación'!$D$67,'Matriz de Riesgos'!$E$371,IF('Matriz de Riesgos'!$U$371&lt;&gt;'Matriz Calificación'!$D$67,"")))</f>
        <v/>
      </c>
      <c r="AI24" s="129" t="str">
        <f>IF('Matriz de Riesgos'!$U$380="","",IF('Matriz de Riesgos'!$U$380='Matriz Calificación'!$D$67,'Matriz de Riesgos'!$E$380,IF('Matriz de Riesgos'!$U$380&lt;&gt;'Matriz Calificación'!$D$67,"")))</f>
        <v/>
      </c>
      <c r="AJ24" s="129" t="str">
        <f>IF('Matriz de Riesgos'!$U$389="","",IF('Matriz de Riesgos'!$U$389='Matriz Calificación'!$D$67,'Matriz de Riesgos'!$E$389,IF('Matriz de Riesgos'!$U$389&lt;&gt;'Matriz Calificación'!$D$67,"")))</f>
        <v/>
      </c>
      <c r="AK24" s="129" t="str">
        <f>IF('Matriz de Riesgos'!$U$398="","",IF('Matriz de Riesgos'!$U$398='Matriz Calificación'!$D$67,'Matriz de Riesgos'!$E$398,IF('Matriz de Riesgos'!$U$398&lt;&gt;'Matriz Calificación'!$D$67,"")))</f>
        <v/>
      </c>
      <c r="AL24" s="129" t="str">
        <f>IF('Matriz de Riesgos'!$U$407="","",IF('Matriz de Riesgos'!$U$407='Matriz Calificación'!$D$67,'Matriz de Riesgos'!$E$407,IF('Matriz de Riesgos'!$U$407&lt;&gt;'Matriz Calificación'!$D$67,"")))</f>
        <v/>
      </c>
      <c r="AM24" s="129" t="str">
        <f>IF('Matriz de Riesgos'!$U$416="","",IF('Matriz de Riesgos'!$U$416='Matriz Calificación'!$D$67,'Matriz de Riesgos'!$E$416,IF('Matriz de Riesgos'!$U$416&lt;&gt;'Matriz Calificación'!$D$67,"")))</f>
        <v/>
      </c>
      <c r="AN24" s="129" t="str">
        <f>IF('Matriz de Riesgos'!$U$425="","",IF('Matriz de Riesgos'!$U$425='Matriz Calificación'!$D$67,'Matriz de Riesgos'!$E$425,IF('Matriz de Riesgos'!$U$425&lt;&gt;'Matriz Calificación'!$D$67,"")))</f>
        <v/>
      </c>
      <c r="AO24" s="129" t="str">
        <f>IF('Matriz de Riesgos'!$U$434="","",IF('Matriz de Riesgos'!$U$434='Matriz Calificación'!$D$67,'Matriz de Riesgos'!$E$434,IF('Matriz de Riesgos'!$U$434&lt;&gt;'Matriz Calificación'!$D$67,"")))</f>
        <v/>
      </c>
      <c r="AP24" s="129" t="str">
        <f>IF('Matriz de Riesgos'!$U$443="","",IF('Matriz de Riesgos'!$U$443='Matriz Calificación'!$D$67,'Matriz de Riesgos'!$E$443,IF('Matriz de Riesgos'!$U$443&lt;&gt;'Matriz Calificación'!$D$67,"")))</f>
        <v/>
      </c>
      <c r="AQ24" s="133" t="str">
        <f>IF('Matriz de Riesgos'!$U$452="","",IF('Matriz de Riesgos'!$U$452='Matriz Calificación'!$D$67,'Matriz de Riesgos'!$E$452,IF('Matriz de Riesgos'!$U$452&lt;&gt;'Matriz Calificación'!$D$67,"")))</f>
        <v/>
      </c>
      <c r="AR24" s="134" t="str">
        <f>IF('Matriz de Riesgos'!$U$371="","",IF('Matriz de Riesgos'!$U$371='Matriz Calificación'!$D$76,'Matriz de Riesgos'!$E$371,IF('Matriz de Riesgos'!$U$371&lt;&gt;'Matriz Calificación'!$D$76,"")))</f>
        <v/>
      </c>
      <c r="AS24" s="135" t="str">
        <f>IF('Matriz de Riesgos'!$U$380="","",IF('Matriz de Riesgos'!$U$380='Matriz Calificación'!$D$76,'Matriz de Riesgos'!$E$380,IF('Matriz de Riesgos'!$U$380&lt;&gt;'Matriz Calificación'!$D$76,"")))</f>
        <v/>
      </c>
      <c r="AT24" s="135" t="str">
        <f>IF('Matriz de Riesgos'!$U$389="","",IF('Matriz de Riesgos'!$U$389='Matriz Calificación'!$D$76,'Matriz de Riesgos'!$E$389,IF('Matriz de Riesgos'!$U$389&lt;&gt;'Matriz Calificación'!$D$76,"")))</f>
        <v/>
      </c>
      <c r="AU24" s="135" t="str">
        <f>IF('Matriz de Riesgos'!$U$398="","",IF('Matriz de Riesgos'!$U$398='Matriz Calificación'!$D$76,'Matriz de Riesgos'!$E$398,IF('Matriz de Riesgos'!$U$398&lt;&gt;'Matriz Calificación'!$D$76,"")))</f>
        <v/>
      </c>
      <c r="AV24" s="151" t="str">
        <f>IF('Matriz de Riesgos'!$U$407="","",IF('Matriz de Riesgos'!$U$407='Matriz Calificación'!$D$76,'Matriz de Riesgos'!$E$407,IF('Matriz de Riesgos'!$U$407&lt;&gt;'Matriz Calificación'!$D$76,"")))</f>
        <v/>
      </c>
      <c r="AW24" s="151" t="str">
        <f>IF('Matriz de Riesgos'!$U$416="","",IF('Matriz de Riesgos'!$U$416='Matriz Calificación'!$D$76,'Matriz de Riesgos'!$E$416,IF('Matriz de Riesgos'!$U$416&lt;&gt;'Matriz Calificación'!$D$76,"")))</f>
        <v/>
      </c>
      <c r="AX24" s="151" t="str">
        <f>IF('Matriz de Riesgos'!$U$425="","",IF('Matriz de Riesgos'!$U$425='Matriz Calificación'!$D$76,'Matriz de Riesgos'!$E$425,IF('Matriz de Riesgos'!$U$425&lt;&gt;'Matriz Calificación'!$D$76,"")))</f>
        <v/>
      </c>
      <c r="AY24" s="151" t="str">
        <f>IF('Matriz de Riesgos'!$U$434="","",IF('Matriz de Riesgos'!$U$434='Matriz Calificación'!$D$76,'Matriz de Riesgos'!$E$434,IF('Matriz de Riesgos'!$U$434&lt;&gt;'Matriz Calificación'!$D$76,"")))</f>
        <v/>
      </c>
      <c r="AZ24" s="151" t="str">
        <f>IF('Matriz de Riesgos'!$U$443="","",IF('Matriz de Riesgos'!$U$443='Matriz Calificación'!$D$76,'Matriz de Riesgos'!$E$443,IF('Matriz de Riesgos'!$U$443&lt;&gt;'Matriz Calificación'!$D$76,"")))</f>
        <v/>
      </c>
      <c r="BA24" s="136" t="str">
        <f>IF('Matriz de Riesgos'!$U$452="","",IF('Matriz de Riesgos'!$U$452='Matriz Calificación'!$D$76,'Matriz de Riesgos'!$E$452,IF('Matriz de Riesgos'!$U$452&lt;&gt;'Matriz Calificación'!$D$76,"")))</f>
        <v/>
      </c>
    </row>
    <row r="25" spans="2:53" ht="12" customHeight="1" x14ac:dyDescent="0.25">
      <c r="B25" s="354"/>
      <c r="C25" s="357"/>
      <c r="D25" s="130" t="str">
        <f>IF('Matriz de Riesgos'!$U$461="","",IF('Matriz de Riesgos'!$U$461='Matriz Calificación'!$D$60,'Matriz de Riesgos'!$E$461,IF('Matriz de Riesgos'!$U$461&lt;&gt;'Matriz Calificación'!$D$60,"")))</f>
        <v/>
      </c>
      <c r="E25" s="131" t="str">
        <f>IF('Matriz de Riesgos'!$U$470="","",IF('Matriz de Riesgos'!$U$470='Matriz Calificación'!$D$60,'Matriz de Riesgos'!$E$470,IF('Matriz de Riesgos'!$U$470&lt;&gt;'Matriz Calificación'!$D$60,"")))</f>
        <v/>
      </c>
      <c r="F25" s="131" t="str">
        <f>IF('Matriz de Riesgos'!$U$479="","",IF('Matriz de Riesgos'!$U$479='Matriz Calificación'!$D$60,'Matriz de Riesgos'!$E$479,IF('Matriz de Riesgos'!$U$479&lt;&gt;'Matriz Calificación'!$D$60,"")))</f>
        <v/>
      </c>
      <c r="G25" s="131" t="str">
        <f>IF('Matriz de Riesgos'!$U$488="","",IF('Matriz de Riesgos'!$U$488='Matriz Calificación'!$D$60,'Matriz de Riesgos'!$E$488,IF('Matriz de Riesgos'!$U$488&lt;&gt;'Matriz Calificación'!$D$60,"")))</f>
        <v/>
      </c>
      <c r="H25" s="131" t="str">
        <f>IF('Matriz de Riesgos'!$U$497="","",IF('Matriz de Riesgos'!$U$497='Matriz Calificación'!$D$60,'Matriz de Riesgos'!$E$497,IF('Matriz de Riesgos'!$U$497&lt;&gt;'Matriz Calificación'!$D$60,"")))</f>
        <v/>
      </c>
      <c r="I25" s="131" t="str">
        <f>IF('Matriz de Riesgos'!$U$506="","",IF('Matriz de Riesgos'!$U$506='Matriz Calificación'!$D$60,'Matriz de Riesgos'!$E$506,IF('Matriz de Riesgos'!$U$506&lt;&gt;'Matriz Calificación'!$D$60,"")))</f>
        <v/>
      </c>
      <c r="J25" s="131" t="str">
        <f>IF('Matriz de Riesgos'!$U$515="","",IF('Matriz de Riesgos'!$U$515='Matriz Calificación'!$D$60,'Matriz de Riesgos'!$E$515,IF('Matriz de Riesgos'!$U$515&lt;&gt;'Matriz Calificación'!$D$60,"")))</f>
        <v/>
      </c>
      <c r="K25" s="131" t="str">
        <f>IF('Matriz de Riesgos'!$U$524="","",IF('Matriz de Riesgos'!$U$524='Matriz Calificación'!$D$60,'Matriz de Riesgos'!$E$524,IF('Matriz de Riesgos'!$U$524&lt;&gt;'Matriz Calificación'!$D$60,"")))</f>
        <v/>
      </c>
      <c r="L25" s="131" t="str">
        <f>IF('Matriz de Riesgos'!$U$533="","",IF('Matriz de Riesgos'!$U$533='Matriz Calificación'!$D$60,'Matriz de Riesgos'!$E$533,IF('Matriz de Riesgos'!$U$533&lt;&gt;'Matriz Calificación'!$D$60,"")))</f>
        <v/>
      </c>
      <c r="M25" s="132" t="str">
        <f>IF('Matriz de Riesgos'!$U$542="","",IF('Matriz de Riesgos'!$U$542='Matriz Calificación'!$D$60,'Matriz de Riesgos'!$E$542,IF('Matriz de Riesgos'!$U$542&lt;&gt;'Matriz Calificación'!$D$60,"")))</f>
        <v/>
      </c>
      <c r="N25" s="130" t="str">
        <f>IF('Matriz de Riesgos'!$U$461="","",IF('Matriz de Riesgos'!$U$461='Matriz Calificación'!$D$61,'Matriz de Riesgos'!$E$461,IF('Matriz de Riesgos'!$U$461&lt;&gt;'Matriz Calificación'!$D$61,"")))</f>
        <v/>
      </c>
      <c r="O25" s="131" t="str">
        <f>IF('Matriz de Riesgos'!$U$470="","",IF('Matriz de Riesgos'!$U$470='Matriz Calificación'!$D$61,'Matriz de Riesgos'!$E$470,IF('Matriz de Riesgos'!$U$470&lt;&gt;'Matriz Calificación'!$D$61,"")))</f>
        <v/>
      </c>
      <c r="P25" s="131" t="str">
        <f>IF('Matriz de Riesgos'!$U$479="","",IF('Matriz de Riesgos'!$U$479='Matriz Calificación'!$D$61,'Matriz de Riesgos'!$E$479,IF('Matriz de Riesgos'!$U$479&lt;&gt;'Matriz Calificación'!$D$61,"")))</f>
        <v/>
      </c>
      <c r="Q25" s="131" t="str">
        <f>IF('Matriz de Riesgos'!$U$488="","",IF('Matriz de Riesgos'!$U$488='Matriz Calificación'!$D$61,'Matriz de Riesgos'!$E$488,IF('Matriz de Riesgos'!$U$488&lt;&gt;'Matriz Calificación'!$D$61,"")))</f>
        <v/>
      </c>
      <c r="R25" s="131" t="str">
        <f>IF('Matriz de Riesgos'!$U$497="","",IF('Matriz de Riesgos'!$U$497='Matriz Calificación'!$D$61,'Matriz de Riesgos'!$E$497,IF('Matriz de Riesgos'!$U$497&lt;&gt;'Matriz Calificación'!$D$61,"")))</f>
        <v/>
      </c>
      <c r="S25" s="131" t="str">
        <f>IF('Matriz de Riesgos'!$U$506="","",IF('Matriz de Riesgos'!$U$506='Matriz Calificación'!$D$61,'Matriz de Riesgos'!$E$506,IF('Matriz de Riesgos'!$U$506&lt;&gt;'Matriz Calificación'!$D$61,"")))</f>
        <v/>
      </c>
      <c r="T25" s="131" t="str">
        <f>IF('Matriz de Riesgos'!$U$515="","",IF('Matriz de Riesgos'!$U$515='Matriz Calificación'!$D$61,'Matriz de Riesgos'!$E$515,IF('Matriz de Riesgos'!$U$515&lt;&gt;'Matriz Calificación'!$D$61,"")))</f>
        <v/>
      </c>
      <c r="U25" s="131" t="str">
        <f>IF('Matriz de Riesgos'!$U$524="","",IF('Matriz de Riesgos'!$U$524='Matriz Calificación'!$D$61,'Matriz de Riesgos'!$E$524,IF('Matriz de Riesgos'!$U$524&lt;&gt;'Matriz Calificación'!$D$61,"")))</f>
        <v/>
      </c>
      <c r="V25" s="131" t="str">
        <f>IF('Matriz de Riesgos'!$U$533="","",IF('Matriz de Riesgos'!$U$533='Matriz Calificación'!$D$61,'Matriz de Riesgos'!$E$533,IF('Matriz de Riesgos'!$U$533&lt;&gt;'Matriz Calificación'!$D$61,"")))</f>
        <v/>
      </c>
      <c r="W25" s="132" t="str">
        <f>IF('Matriz de Riesgos'!$U$542="","",IF('Matriz de Riesgos'!$U$542='Matriz Calificación'!$D$61,'Matriz de Riesgos'!$E$542,IF('Matriz de Riesgos'!$U$542&lt;&gt;'Matriz Calificación'!$D$61,"")))</f>
        <v/>
      </c>
      <c r="X25" s="130" t="str">
        <f>IF('Matriz de Riesgos'!$U$461="","",IF('Matriz de Riesgos'!$U$461='Matriz Calificación'!$D$62,'Matriz de Riesgos'!$E$461,IF('Matriz de Riesgos'!$U$461&lt;&gt;'Matriz Calificación'!$D$62,"")))</f>
        <v/>
      </c>
      <c r="Y25" s="131" t="str">
        <f>IF('Matriz de Riesgos'!$U$470="","",IF('Matriz de Riesgos'!$U$470='Matriz Calificación'!$D$62,'Matriz de Riesgos'!$E$470,IF('Matriz de Riesgos'!$U$470&lt;&gt;'Matriz Calificación'!$D$62,"")))</f>
        <v/>
      </c>
      <c r="Z25" s="131" t="str">
        <f>IF('Matriz de Riesgos'!$U$479="","",IF('Matriz de Riesgos'!$U$479='Matriz Calificación'!$D$62,'Matriz de Riesgos'!$E$479,IF('Matriz de Riesgos'!$U$479&lt;&gt;'Matriz Calificación'!$D$62,"")))</f>
        <v/>
      </c>
      <c r="AA25" s="131" t="str">
        <f>IF('Matriz de Riesgos'!$U$488="","",IF('Matriz de Riesgos'!$U$488='Matriz Calificación'!$D$62,'Matriz de Riesgos'!$E$488,IF('Matriz de Riesgos'!$U$488&lt;&gt;'Matriz Calificación'!$D$62,"")))</f>
        <v/>
      </c>
      <c r="AB25" s="131" t="str">
        <f>IF('Matriz de Riesgos'!$U$497="","",IF('Matriz de Riesgos'!$U$497='Matriz Calificación'!$D$62,'Matriz de Riesgos'!$E$497,IF('Matriz de Riesgos'!$U$497&lt;&gt;'Matriz Calificación'!$D$62,"")))</f>
        <v/>
      </c>
      <c r="AC25" s="131" t="str">
        <f>IF('Matriz de Riesgos'!$U$506="","",IF('Matriz de Riesgos'!$U$506='Matriz Calificación'!$D$62,'Matriz de Riesgos'!$E$506,IF('Matriz de Riesgos'!$U$506&lt;&gt;'Matriz Calificación'!$D$62,"")))</f>
        <v/>
      </c>
      <c r="AD25" s="131" t="str">
        <f>IF('Matriz de Riesgos'!$U$515="","",IF('Matriz de Riesgos'!$U$515='Matriz Calificación'!$D$62,'Matriz de Riesgos'!$E$515,IF('Matriz de Riesgos'!$U$515&lt;&gt;'Matriz Calificación'!$D$62,"")))</f>
        <v/>
      </c>
      <c r="AE25" s="131" t="str">
        <f>IF('Matriz de Riesgos'!$U$524="","",IF('Matriz de Riesgos'!$U$524='Matriz Calificación'!$D$62,'Matriz de Riesgos'!$E$524,IF('Matriz de Riesgos'!$U$524&lt;&gt;'Matriz Calificación'!$D$62,"")))</f>
        <v/>
      </c>
      <c r="AF25" s="131" t="str">
        <f>IF('Matriz de Riesgos'!$U$533="","",IF('Matriz de Riesgos'!$U$533='Matriz Calificación'!$D$62,'Matriz de Riesgos'!$E$533,IF('Matriz de Riesgos'!$U$533&lt;&gt;'Matriz Calificación'!$D$62,"")))</f>
        <v/>
      </c>
      <c r="AG25" s="132" t="str">
        <f>IF('Matriz de Riesgos'!$U$542="","",IF('Matriz de Riesgos'!$U$542='Matriz Calificación'!$D$62,'Matriz de Riesgos'!$E$542,IF('Matriz de Riesgos'!$U$542&lt;&gt;'Matriz Calificación'!$D$62,"")))</f>
        <v/>
      </c>
      <c r="AH25" s="128" t="str">
        <f>IF('Matriz de Riesgos'!$U$461="","",IF('Matriz de Riesgos'!$U$461='Matriz Calificación'!$D$67,'Matriz de Riesgos'!$E$461,IF('Matriz de Riesgos'!$U$461&lt;&gt;'Matriz Calificación'!$D$67,"")))</f>
        <v/>
      </c>
      <c r="AI25" s="129" t="str">
        <f>IF('Matriz de Riesgos'!$U$470="","",IF('Matriz de Riesgos'!$U$470='Matriz Calificación'!$D$67,'Matriz de Riesgos'!$E$470,IF('Matriz de Riesgos'!$U$470&lt;&gt;'Matriz Calificación'!$D$67,"")))</f>
        <v/>
      </c>
      <c r="AJ25" s="129" t="str">
        <f>IF('Matriz de Riesgos'!$U$479="","",IF('Matriz de Riesgos'!$U$479='Matriz Calificación'!$D$67,'Matriz de Riesgos'!$E$479,IF('Matriz de Riesgos'!$U$479&lt;&gt;'Matriz Calificación'!$D$67,"")))</f>
        <v/>
      </c>
      <c r="AK25" s="129" t="str">
        <f>IF('Matriz de Riesgos'!$U$488="","",IF('Matriz de Riesgos'!$U$488='Matriz Calificación'!$D$67,'Matriz de Riesgos'!$E$488,IF('Matriz de Riesgos'!$U$488&lt;&gt;'Matriz Calificación'!$D$67,"")))</f>
        <v/>
      </c>
      <c r="AL25" s="129" t="str">
        <f>IF('Matriz de Riesgos'!$U$497="","",IF('Matriz de Riesgos'!$U$497='Matriz Calificación'!$D$67,'Matriz de Riesgos'!$E$497,IF('Matriz de Riesgos'!$U$497&lt;&gt;'Matriz Calificación'!$D$67,"")))</f>
        <v/>
      </c>
      <c r="AM25" s="129" t="str">
        <f>IF('Matriz de Riesgos'!$U$506="","",IF('Matriz de Riesgos'!$U$506='Matriz Calificación'!$D$67,'Matriz de Riesgos'!$E$506,IF('Matriz de Riesgos'!$U$506&lt;&gt;'Matriz Calificación'!$D$67,"")))</f>
        <v/>
      </c>
      <c r="AN25" s="129" t="str">
        <f>IF('Matriz de Riesgos'!$U$515="","",IF('Matriz de Riesgos'!$U$515='Matriz Calificación'!$D$67,'Matriz de Riesgos'!$E$515,IF('Matriz de Riesgos'!$U$515&lt;&gt;'Matriz Calificación'!$D$67,"")))</f>
        <v/>
      </c>
      <c r="AO25" s="129" t="str">
        <f>IF('Matriz de Riesgos'!$U$524="","",IF('Matriz de Riesgos'!$U$524='Matriz Calificación'!$D$67,'Matriz de Riesgos'!$E$524,IF('Matriz de Riesgos'!$U$524&lt;&gt;'Matriz Calificación'!$D$67,"")))</f>
        <v/>
      </c>
      <c r="AP25" s="129" t="str">
        <f>IF('Matriz de Riesgos'!$U$533="","",IF('Matriz de Riesgos'!$U$533='Matriz Calificación'!$D$67,'Matriz de Riesgos'!$E$533,IF('Matriz de Riesgos'!$U$533&lt;&gt;'Matriz Calificación'!$D$67,"")))</f>
        <v/>
      </c>
      <c r="AQ25" s="133" t="str">
        <f>IF('Matriz de Riesgos'!$U$542="","",IF('Matriz de Riesgos'!$U$542='Matriz Calificación'!$D$67,'Matriz de Riesgos'!$E$542,IF('Matriz de Riesgos'!$U$542&lt;&gt;'Matriz Calificación'!$D$67,"")))</f>
        <v/>
      </c>
      <c r="AR25" s="134" t="str">
        <f>IF('Matriz de Riesgos'!$U$461="","",IF('Matriz de Riesgos'!$U$461='Matriz Calificación'!$D$76,'Matriz de Riesgos'!$E$461,IF('Matriz de Riesgos'!$U$461&lt;&gt;'Matriz Calificación'!$D$76,"")))</f>
        <v/>
      </c>
      <c r="AS25" s="135" t="str">
        <f>IF('Matriz de Riesgos'!$U$470="","",IF('Matriz de Riesgos'!$U$470='Matriz Calificación'!$D$76,'Matriz de Riesgos'!$E$470,IF('Matriz de Riesgos'!$U$470&lt;&gt;'Matriz Calificación'!$D$76,"")))</f>
        <v/>
      </c>
      <c r="AT25" s="135" t="str">
        <f>IF('Matriz de Riesgos'!$U$479="","",IF('Matriz de Riesgos'!$U$479='Matriz Calificación'!$D$76,'Matriz de Riesgos'!$E$479,IF('Matriz de Riesgos'!$U$479&lt;&gt;'Matriz Calificación'!$D$76,"")))</f>
        <v/>
      </c>
      <c r="AU25" s="135" t="str">
        <f>IF('Matriz de Riesgos'!$U$488="","",IF('Matriz de Riesgos'!$U$488='Matriz Calificación'!$D$76,'Matriz de Riesgos'!$E$488,IF('Matriz de Riesgos'!$U$488&lt;&gt;'Matriz Calificación'!$D$76,"")))</f>
        <v/>
      </c>
      <c r="AV25" s="151" t="str">
        <f>IF('Matriz de Riesgos'!$U$497="","",IF('Matriz de Riesgos'!$U$497='Matriz Calificación'!$D$76,'Matriz de Riesgos'!$E$497,IF('Matriz de Riesgos'!$U$497&lt;&gt;'Matriz Calificación'!$D$76,"")))</f>
        <v/>
      </c>
      <c r="AW25" s="151" t="str">
        <f>IF('Matriz de Riesgos'!$U$506="","",IF('Matriz de Riesgos'!$U$506='Matriz Calificación'!$D$76,'Matriz de Riesgos'!$E$506,IF('Matriz de Riesgos'!$U$506&lt;&gt;'Matriz Calificación'!$D$76,"")))</f>
        <v/>
      </c>
      <c r="AX25" s="151" t="str">
        <f>IF('Matriz de Riesgos'!$U$515="","",IF('Matriz de Riesgos'!$U$515='Matriz Calificación'!$D$76,'Matriz de Riesgos'!$E$515,IF('Matriz de Riesgos'!$U$515&lt;&gt;'Matriz Calificación'!$D$76,"")))</f>
        <v/>
      </c>
      <c r="AY25" s="151" t="str">
        <f>IF('Matriz de Riesgos'!$U$524="","",IF('Matriz de Riesgos'!$U$524='Matriz Calificación'!$D$76,'Matriz de Riesgos'!$E$524,IF('Matriz de Riesgos'!$U$524&lt;&gt;'Matriz Calificación'!$D$76,"")))</f>
        <v/>
      </c>
      <c r="AZ25" s="151" t="str">
        <f>IF('Matriz de Riesgos'!$U$533="","",IF('Matriz de Riesgos'!$U$533='Matriz Calificación'!$D$76,'Matriz de Riesgos'!$E$533,IF('Matriz de Riesgos'!$U$533&lt;&gt;'Matriz Calificación'!$D$76,"")))</f>
        <v/>
      </c>
      <c r="BA25" s="136" t="str">
        <f>IF('Matriz de Riesgos'!$U$542="","",IF('Matriz de Riesgos'!$U$542='Matriz Calificación'!$D$76,'Matriz de Riesgos'!$E$542,IF('Matriz de Riesgos'!$U$542&lt;&gt;'Matriz Calificación'!$D$76,"")))</f>
        <v/>
      </c>
    </row>
    <row r="26" spans="2:53" ht="12" customHeight="1" x14ac:dyDescent="0.25">
      <c r="B26" s="355"/>
      <c r="C26" s="357"/>
      <c r="D26" s="160" t="str">
        <f>IF('Matriz de Riesgos'!$U$551="","",IF('Matriz de Riesgos'!$U$551='Matriz Calificación'!$D$60,'Matriz de Riesgos'!$E$551,IF('Matriz de Riesgos'!$U$551&lt;&gt;'Matriz Calificación'!$D$60,"")))</f>
        <v/>
      </c>
      <c r="E26" s="161" t="str">
        <f>IF('Matriz de Riesgos'!$U$560="","",IF('Matriz de Riesgos'!$U$560='Matriz Calificación'!$D$60,'Matriz de Riesgos'!$E$560,IF('Matriz de Riesgos'!$U$560&lt;&gt;'Matriz Calificación'!$D$60,"")))</f>
        <v/>
      </c>
      <c r="F26" s="161" t="str">
        <f>IF('Matriz de Riesgos'!$U$569="","",IF('Matriz de Riesgos'!$U$569='Matriz Calificación'!$D$60,'Matriz de Riesgos'!$E$569,IF('Matriz de Riesgos'!$U$569&lt;&gt;'Matriz Calificación'!$D$60,"")))</f>
        <v/>
      </c>
      <c r="G26" s="161" t="str">
        <f>IF('Matriz de Riesgos'!$U$578="","",IF('Matriz de Riesgos'!$U$578='Matriz Calificación'!$D$60,'Matriz de Riesgos'!$E$578,IF('Matriz de Riesgos'!$U$578&lt;&gt;'Matriz Calificación'!$D$60,"")))</f>
        <v/>
      </c>
      <c r="H26" s="162" t="str">
        <f>IF('Matriz de Riesgos'!$U$587="","",IF('Matriz de Riesgos'!$U$587='Matriz Calificación'!$D$60,'Matriz de Riesgos'!$E$587,IF('Matriz de Riesgos'!$U$587&lt;&gt;'Matriz Calificación'!$D$60,"")))</f>
        <v/>
      </c>
      <c r="I26" s="162" t="str">
        <f>IF('Matriz de Riesgos'!$U$596="","",IF('Matriz de Riesgos'!$U$596='Matriz Calificación'!$D$60,'Matriz de Riesgos'!$E$596,IF('Matriz de Riesgos'!$U$596&lt;&gt;'Matriz Calificación'!$D$60,"")))</f>
        <v/>
      </c>
      <c r="J26" s="162" t="str">
        <f>IF('Matriz de Riesgos'!$U$605="","",IF('Matriz de Riesgos'!$U$605='Matriz Calificación'!$D$60,'Matriz de Riesgos'!$E$605,IF('Matriz de Riesgos'!$U$605&lt;&gt;'Matriz Calificación'!$D$60,"")))</f>
        <v/>
      </c>
      <c r="K26" s="162" t="str">
        <f>IF('Matriz de Riesgos'!$U$614="","",IF('Matriz de Riesgos'!$U$614='Matriz Calificación'!$D$60,'Matriz de Riesgos'!$E$614,IF('Matriz de Riesgos'!$U$614&lt;&gt;'Matriz Calificación'!$D$60,"")))</f>
        <v/>
      </c>
      <c r="L26" s="162" t="str">
        <f>IF('Matriz de Riesgos'!$U$623="","",IF('Matriz de Riesgos'!$U$623='Matriz Calificación'!$D$60,'Matriz de Riesgos'!$E$623,IF('Matriz de Riesgos'!$U$623&lt;&gt;'Matriz Calificación'!$D$60,"")))</f>
        <v/>
      </c>
      <c r="M26" s="163" t="str">
        <f>IF('Matriz de Riesgos'!$U$632="","",IF('Matriz de Riesgos'!$U$632='Matriz Calificación'!$D$60,'Matriz de Riesgos'!$E$632,IF('Matriz de Riesgos'!$U$632&lt;&gt;'Matriz Calificación'!$D$60,"")))</f>
        <v/>
      </c>
      <c r="N26" s="160" t="str">
        <f>IF('Matriz de Riesgos'!$U$551="","",IF('Matriz de Riesgos'!$U$551='Matriz Calificación'!$D$61,'Matriz de Riesgos'!$E$551,IF('Matriz de Riesgos'!$U$551&lt;&gt;'Matriz Calificación'!$D$61,"")))</f>
        <v/>
      </c>
      <c r="O26" s="161" t="str">
        <f>IF('Matriz de Riesgos'!$U$560="","",IF('Matriz de Riesgos'!$U$560='Matriz Calificación'!$D$61,'Matriz de Riesgos'!$E$560,IF('Matriz de Riesgos'!$U$560&lt;&gt;'Matriz Calificación'!$D$61,"")))</f>
        <v/>
      </c>
      <c r="P26" s="161" t="str">
        <f>IF('Matriz de Riesgos'!$U$569="","",IF('Matriz de Riesgos'!$U$569='Matriz Calificación'!$D$61,'Matriz de Riesgos'!$E$569,IF('Matriz de Riesgos'!$U$569&lt;&gt;'Matriz Calificación'!$D$61,"")))</f>
        <v/>
      </c>
      <c r="Q26" s="161" t="str">
        <f>IF('Matriz de Riesgos'!$U$578="","",IF('Matriz de Riesgos'!$U$578='Matriz Calificación'!$D$61,'Matriz de Riesgos'!$E$578,IF('Matriz de Riesgos'!$U$578&lt;&gt;'Matriz Calificación'!$D$61,"")))</f>
        <v/>
      </c>
      <c r="R26" s="162" t="str">
        <f>IF('Matriz de Riesgos'!$U$587="","",IF('Matriz de Riesgos'!$U$587='Matriz Calificación'!$D$61,'Matriz de Riesgos'!$E$587,IF('Matriz de Riesgos'!$U$587&lt;&gt;'Matriz Calificación'!$D$61,"")))</f>
        <v/>
      </c>
      <c r="S26" s="162" t="str">
        <f>IF('Matriz de Riesgos'!$U$596="","",IF('Matriz de Riesgos'!$U$596='Matriz Calificación'!$D$61,'Matriz de Riesgos'!$E$596,IF('Matriz de Riesgos'!$U$596&lt;&gt;'Matriz Calificación'!$D$61,"")))</f>
        <v/>
      </c>
      <c r="T26" s="162" t="str">
        <f>IF('Matriz de Riesgos'!$U$605="","",IF('Matriz de Riesgos'!$U$605='Matriz Calificación'!$D$61,'Matriz de Riesgos'!$E$605,IF('Matriz de Riesgos'!$U$605&lt;&gt;'Matriz Calificación'!$D$61,"")))</f>
        <v/>
      </c>
      <c r="U26" s="162" t="str">
        <f>IF('Matriz de Riesgos'!$U$614="","",IF('Matriz de Riesgos'!$U$614='Matriz Calificación'!$D$61,'Matriz de Riesgos'!$E$614,IF('Matriz de Riesgos'!$U$614&lt;&gt;'Matriz Calificación'!$D$61,"")))</f>
        <v/>
      </c>
      <c r="V26" s="162" t="str">
        <f>IF('Matriz de Riesgos'!$U$623="","",IF('Matriz de Riesgos'!$U$623='Matriz Calificación'!$D$61,'Matriz de Riesgos'!$E$623,IF('Matriz de Riesgos'!$U$623&lt;&gt;'Matriz Calificación'!$D$61,"")))</f>
        <v/>
      </c>
      <c r="W26" s="163" t="str">
        <f>IF('Matriz de Riesgos'!$U$632="","",IF('Matriz de Riesgos'!$U$632='Matriz Calificación'!$D$61,'Matriz de Riesgos'!$E$632,IF('Matriz de Riesgos'!$U$632&lt;&gt;'Matriz Calificación'!$D$61,"")))</f>
        <v/>
      </c>
      <c r="X26" s="160" t="str">
        <f>IF('Matriz de Riesgos'!$U$551="","",IF('Matriz de Riesgos'!$U$551='Matriz Calificación'!$D$62,'Matriz de Riesgos'!$E$551,IF('Matriz de Riesgos'!$U$551&lt;&gt;'Matriz Calificación'!$D$62,"")))</f>
        <v/>
      </c>
      <c r="Y26" s="161" t="str">
        <f>IF('Matriz de Riesgos'!$U$560="","",IF('Matriz de Riesgos'!$U$560='Matriz Calificación'!$D$62,'Matriz de Riesgos'!$E$560,IF('Matriz de Riesgos'!$U$560&lt;&gt;'Matriz Calificación'!$D$62,"")))</f>
        <v/>
      </c>
      <c r="Z26" s="161" t="str">
        <f>IF('Matriz de Riesgos'!$U$569="","",IF('Matriz de Riesgos'!$U$569='Matriz Calificación'!$D$62,'Matriz de Riesgos'!$E$569,IF('Matriz de Riesgos'!$U$569&lt;&gt;'Matriz Calificación'!$D$62,"")))</f>
        <v/>
      </c>
      <c r="AA26" s="161" t="str">
        <f>IF('Matriz de Riesgos'!$U$578="","",IF('Matriz de Riesgos'!$U$578='Matriz Calificación'!$D$62,'Matriz de Riesgos'!$E$578,IF('Matriz de Riesgos'!$U$578&lt;&gt;'Matriz Calificación'!$D$62,"")))</f>
        <v/>
      </c>
      <c r="AB26" s="162" t="str">
        <f>IF('Matriz de Riesgos'!$U$587="","",IF('Matriz de Riesgos'!$U$587='Matriz Calificación'!$D$62,'Matriz de Riesgos'!$E$587,IF('Matriz de Riesgos'!$U$587&lt;&gt;'Matriz Calificación'!$D$62,"")))</f>
        <v/>
      </c>
      <c r="AC26" s="162" t="str">
        <f>IF('Matriz de Riesgos'!$U$596="","",IF('Matriz de Riesgos'!$U$596='Matriz Calificación'!$D$62,'Matriz de Riesgos'!$E$596,IF('Matriz de Riesgos'!$U$596&lt;&gt;'Matriz Calificación'!$D$62,"")))</f>
        <v/>
      </c>
      <c r="AD26" s="162" t="str">
        <f>IF('Matriz de Riesgos'!$U$605="","",IF('Matriz de Riesgos'!$U$605='Matriz Calificación'!$D$62,'Matriz de Riesgos'!$E$605,IF('Matriz de Riesgos'!$U$605&lt;&gt;'Matriz Calificación'!$D$62,"")))</f>
        <v/>
      </c>
      <c r="AE26" s="162" t="str">
        <f>IF('Matriz de Riesgos'!$U$614="","",IF('Matriz de Riesgos'!$U$614='Matriz Calificación'!$D$62,'Matriz de Riesgos'!$E$614,IF('Matriz de Riesgos'!$U$614&lt;&gt;'Matriz Calificación'!$D$62,"")))</f>
        <v/>
      </c>
      <c r="AF26" s="162" t="str">
        <f>IF('Matriz de Riesgos'!$U$623="","",IF('Matriz de Riesgos'!$U$623='Matriz Calificación'!$D$62,'Matriz de Riesgos'!$E$623,IF('Matriz de Riesgos'!$U$623&lt;&gt;'Matriz Calificación'!$D$62,"")))</f>
        <v/>
      </c>
      <c r="AG26" s="163" t="str">
        <f>IF('Matriz de Riesgos'!$U$632="","",IF('Matriz de Riesgos'!$U$632='Matriz Calificación'!$D$62,'Matriz de Riesgos'!$E$632,IF('Matriz de Riesgos'!$U$632&lt;&gt;'Matriz Calificación'!$D$62,"")))</f>
        <v/>
      </c>
      <c r="AH26" s="128" t="str">
        <f>IF('Matriz de Riesgos'!$U$551="","",IF('Matriz de Riesgos'!$U$551='Matriz Calificación'!$D$67,'Matriz de Riesgos'!$E$551,IF('Matriz de Riesgos'!$U$551&lt;&gt;'Matriz Calificación'!$D$67,"")))</f>
        <v/>
      </c>
      <c r="AI26" s="129" t="str">
        <f>IF('Matriz de Riesgos'!$U$560="","",IF('Matriz de Riesgos'!$U$560='Matriz Calificación'!$D$67,'Matriz de Riesgos'!$E$560,IF('Matriz de Riesgos'!$U$560&lt;&gt;'Matriz Calificación'!$D$67,"")))</f>
        <v/>
      </c>
      <c r="AJ26" s="129" t="str">
        <f>IF('Matriz de Riesgos'!$U$569="","",IF('Matriz de Riesgos'!$U$569='Matriz Calificación'!$D$67,'Matriz de Riesgos'!$E$569,IF('Matriz de Riesgos'!$U$569&lt;&gt;'Matriz Calificación'!$D$67,"")))</f>
        <v/>
      </c>
      <c r="AK26" s="129" t="str">
        <f>IF('Matriz de Riesgos'!$U$578="","",IF('Matriz de Riesgos'!$U$578='Matriz Calificación'!$D$67,'Matriz de Riesgos'!$E$578,IF('Matriz de Riesgos'!$U$578&lt;&gt;'Matriz Calificación'!$D$67,"")))</f>
        <v/>
      </c>
      <c r="AL26" s="129" t="str">
        <f>IF('Matriz de Riesgos'!$U$587="","",IF('Matriz de Riesgos'!$U$587='Matriz Calificación'!$D$67,'Matriz de Riesgos'!$E$587,IF('Matriz de Riesgos'!$U$587&lt;&gt;'Matriz Calificación'!$D$67,"")))</f>
        <v/>
      </c>
      <c r="AM26" s="129" t="str">
        <f>IF('Matriz de Riesgos'!$U$596="","",IF('Matriz de Riesgos'!$U$596='Matriz Calificación'!$D$67,'Matriz de Riesgos'!$E$596,IF('Matriz de Riesgos'!$U$596&lt;&gt;'Matriz Calificación'!$D$67,"")))</f>
        <v/>
      </c>
      <c r="AN26" s="129" t="str">
        <f>IF('Matriz de Riesgos'!$U$605="","",IF('Matriz de Riesgos'!$U$605='Matriz Calificación'!$D$67,'Matriz de Riesgos'!$E$605,IF('Matriz de Riesgos'!$U$605&lt;&gt;'Matriz Calificación'!$D$67,"")))</f>
        <v/>
      </c>
      <c r="AO26" s="129" t="str">
        <f>IF('Matriz de Riesgos'!$U$614="","",IF('Matriz de Riesgos'!$U$614='Matriz Calificación'!$D$67,'Matriz de Riesgos'!$E$614,IF('Matriz de Riesgos'!$U$614&lt;&gt;'Matriz Calificación'!$D$67,"")))</f>
        <v/>
      </c>
      <c r="AP26" s="129" t="str">
        <f>IF('Matriz de Riesgos'!$U$623="","",IF('Matriz de Riesgos'!$U$623='Matriz Calificación'!$D$67,'Matriz de Riesgos'!$E$623,IF('Matriz de Riesgos'!$U$623&lt;&gt;'Matriz Calificación'!$D$67,"")))</f>
        <v/>
      </c>
      <c r="AQ26" s="133" t="str">
        <f>IF('Matriz de Riesgos'!$U$632="","",IF('Matriz de Riesgos'!$U$632='Matriz Calificación'!$D$67,'Matriz de Riesgos'!$E$632,IF('Matriz de Riesgos'!$U$632&lt;&gt;'Matriz Calificación'!$D$67,"")))</f>
        <v/>
      </c>
      <c r="AR26" s="134" t="str">
        <f>IF('Matriz de Riesgos'!$U$551="","",IF('Matriz de Riesgos'!$U$551='Matriz Calificación'!$D$76,'Matriz de Riesgos'!$E$551,IF('Matriz de Riesgos'!$U$551&lt;&gt;'Matriz Calificación'!$D$76,"")))</f>
        <v/>
      </c>
      <c r="AS26" s="135" t="str">
        <f>IF('Matriz de Riesgos'!$U$560="","",IF('Matriz de Riesgos'!$U$560='Matriz Calificación'!$D$76,'Matriz de Riesgos'!$E$560,IF('Matriz de Riesgos'!$U$560&lt;&gt;'Matriz Calificación'!$D$76,"")))</f>
        <v/>
      </c>
      <c r="AT26" s="135" t="str">
        <f>IF('Matriz de Riesgos'!$U$569="","",IF('Matriz de Riesgos'!$U$569='Matriz Calificación'!$D$76,'Matriz de Riesgos'!$E$569,IF('Matriz de Riesgos'!$U$569&lt;&gt;'Matriz Calificación'!$D$76,"")))</f>
        <v/>
      </c>
      <c r="AU26" s="135" t="str">
        <f>IF('Matriz de Riesgos'!$U$578="","",IF('Matriz de Riesgos'!$U$578='Matriz Calificación'!$D$76,'Matriz de Riesgos'!$E$578,IF('Matriz de Riesgos'!$U$578&lt;&gt;'Matriz Calificación'!$D$76,"")))</f>
        <v/>
      </c>
      <c r="AV26" s="151" t="str">
        <f>IF('Matriz de Riesgos'!$U$587="","",IF('Matriz de Riesgos'!$U$587='Matriz Calificación'!$D$76,'Matriz de Riesgos'!$E$587,IF('Matriz de Riesgos'!$U$587&lt;&gt;'Matriz Calificación'!$D$76,"")))</f>
        <v/>
      </c>
      <c r="AW26" s="151" t="str">
        <f>IF('Matriz de Riesgos'!$U$596="","",IF('Matriz de Riesgos'!$U$596='Matriz Calificación'!$D$76,'Matriz de Riesgos'!$E$596,IF('Matriz de Riesgos'!$U$596&lt;&gt;'Matriz Calificación'!$D$76,"")))</f>
        <v/>
      </c>
      <c r="AX26" s="151" t="str">
        <f>IF('Matriz de Riesgos'!$U$605="","",IF('Matriz de Riesgos'!$U$605='Matriz Calificación'!$D$76,'Matriz de Riesgos'!$E$605,IF('Matriz de Riesgos'!$U$605&lt;&gt;'Matriz Calificación'!$D$76,"")))</f>
        <v/>
      </c>
      <c r="AY26" s="151" t="str">
        <f>IF('Matriz de Riesgos'!$U$614="","",IF('Matriz de Riesgos'!$U$614='Matriz Calificación'!$D$76,'Matriz de Riesgos'!$E$614,IF('Matriz de Riesgos'!$U$614&lt;&gt;'Matriz Calificación'!$D$76,"")))</f>
        <v/>
      </c>
      <c r="AZ26" s="151" t="str">
        <f>IF('Matriz de Riesgos'!$U$623="","",IF('Matriz de Riesgos'!$U$623='Matriz Calificación'!$D$76,'Matriz de Riesgos'!$E$623,IF('Matriz de Riesgos'!$U$623&lt;&gt;'Matriz Calificación'!$D$76,"")))</f>
        <v/>
      </c>
      <c r="BA26" s="136" t="str">
        <f>IF('Matriz de Riesgos'!$U$632="","",IF('Matriz de Riesgos'!$U$632='Matriz Calificación'!$D$76,'Matriz de Riesgos'!$E$632,IF('Matriz de Riesgos'!$U$632&lt;&gt;'Matriz Calificación'!$D$76,"")))</f>
        <v/>
      </c>
    </row>
    <row r="27" spans="2:53" ht="12" customHeight="1" x14ac:dyDescent="0.25">
      <c r="B27" s="354" t="s">
        <v>108</v>
      </c>
      <c r="C27" s="356">
        <v>0.8</v>
      </c>
      <c r="D27" s="159" t="str">
        <f>IF('Matriz de Riesgos'!$U$11="","",IF('Matriz de Riesgos'!$U$11='Matriz Calificación'!$D$63,'Matriz de Riesgos'!$E$11,IF('Matriz de Riesgos'!$U$11&lt;&gt;'Matriz Calificación'!$D$63,"")))</f>
        <v/>
      </c>
      <c r="E27" s="118" t="str">
        <f>IF('Matriz de Riesgos'!$U$20="","",IF('Matriz de Riesgos'!$U$20='Matriz Calificación'!$D$63,'Matriz de Riesgos'!$E$20,IF('Matriz de Riesgos'!$U$20&lt;&gt;'Matriz Calificación'!$D$63,"")))</f>
        <v/>
      </c>
      <c r="F27" s="118" t="str">
        <f>IF('Matriz de Riesgos'!$U$29="","",IF('Matriz de Riesgos'!$U$29='Matriz Calificación'!$D$63,'Matriz de Riesgos'!$E$29,IF('Matriz de Riesgos'!$U$29&lt;&gt;'Matriz Calificación'!$D$63,"")))</f>
        <v/>
      </c>
      <c r="G27" s="118" t="str">
        <f>IF('Matriz de Riesgos'!$U$38="","",IF('Matriz de Riesgos'!$U$38='Matriz Calificación'!$D$63,'Matriz de Riesgos'!$E$38,IF('Matriz de Riesgos'!$U$38&lt;&gt;'Matriz Calificación'!$D$63,"")))</f>
        <v/>
      </c>
      <c r="H27" s="118" t="str">
        <f>IF('Matriz de Riesgos'!$U$47="","",IF('Matriz de Riesgos'!$U$47='Matriz Calificación'!$D$63,'Matriz de Riesgos'!$E$47,IF('Matriz de Riesgos'!$U$47&lt;&gt;'Matriz Calificación'!$D$63,"")))</f>
        <v/>
      </c>
      <c r="I27" s="118" t="str">
        <f>IF('Matriz de Riesgos'!$U$56="","",IF('Matriz de Riesgos'!$U$56='Matriz Calificación'!$D$63,'Matriz de Riesgos'!$E$56,IF('Matriz de Riesgos'!$U$56&lt;&gt;'Matriz Calificación'!$D$63,"")))</f>
        <v/>
      </c>
      <c r="J27" s="118" t="str">
        <f>IF('Matriz de Riesgos'!$U$65="","",IF('Matriz de Riesgos'!$U$65='Matriz Calificación'!$D$63,'Matriz de Riesgos'!$E$65,IF('Matriz de Riesgos'!$U$65&lt;&gt;'Matriz Calificación'!$D$63,"")))</f>
        <v/>
      </c>
      <c r="K27" s="118" t="str">
        <f>IF('Matriz de Riesgos'!$U$74="","",IF('Matriz de Riesgos'!$U$74='Matriz Calificación'!$D$63,'Matriz de Riesgos'!$E$74,IF('Matriz de Riesgos'!$U$74&lt;&gt;'Matriz Calificación'!$D$63,"")))</f>
        <v/>
      </c>
      <c r="L27" s="118" t="str">
        <f>IF('Matriz de Riesgos'!$U$83="","",IF('Matriz de Riesgos'!$U$83='Matriz Calificación'!$D$63,'Matriz de Riesgos'!$E$83,IF('Matriz de Riesgos'!$U$83&lt;&gt;'Matriz Calificación'!$D$63,"")))</f>
        <v/>
      </c>
      <c r="M27" s="119" t="str">
        <f>IF('Matriz de Riesgos'!$U$92="","",IF('Matriz de Riesgos'!$U$92='Matriz Calificación'!$D$63,'Matriz de Riesgos'!$E$92,IF('Matriz de Riesgos'!$U$92&lt;&gt;'Matriz Calificación'!$D$63,"")))</f>
        <v/>
      </c>
      <c r="N27" s="159" t="str">
        <f>IF('Matriz de Riesgos'!$U$11="","",IF('Matriz de Riesgos'!$U$11='Matriz Calificación'!$D$64,'Matriz de Riesgos'!$E$11,IF('Matriz de Riesgos'!$U$11&lt;&gt;'Matriz Calificación'!$D$64,"")))</f>
        <v/>
      </c>
      <c r="O27" s="118" t="str">
        <f>IF('Matriz de Riesgos'!$U$20="","",IF('Matriz de Riesgos'!$U$20='Matriz Calificación'!$D$64,'Matriz de Riesgos'!$E$20,IF('Matriz de Riesgos'!$U$20&lt;&gt;'Matriz Calificación'!$D$64,"")))</f>
        <v/>
      </c>
      <c r="P27" s="118" t="str">
        <f>IF('Matriz de Riesgos'!$U$29="","",IF('Matriz de Riesgos'!$U$29='Matriz Calificación'!$D$64,'Matriz de Riesgos'!$E$29,IF('Matriz de Riesgos'!$U$29&lt;&gt;'Matriz Calificación'!$D$64,"")))</f>
        <v/>
      </c>
      <c r="Q27" s="118" t="str">
        <f>IF('Matriz de Riesgos'!$U$38="","",IF('Matriz de Riesgos'!$U$38='Matriz Calificación'!$D$64,'Matriz de Riesgos'!$E$38,IF('Matriz de Riesgos'!$U$38&lt;&gt;'Matriz Calificación'!$D$64,"")))</f>
        <v/>
      </c>
      <c r="R27" s="118" t="str">
        <f>IF('Matriz de Riesgos'!$U$47="","",IF('Matriz de Riesgos'!$U$47='Matriz Calificación'!$D$64,'Matriz de Riesgos'!$E$47,IF('Matriz de Riesgos'!$U$47&lt;&gt;'Matriz Calificación'!$D$64,"")))</f>
        <v/>
      </c>
      <c r="S27" s="118" t="str">
        <f>IF('Matriz de Riesgos'!$U$56="","",IF('Matriz de Riesgos'!$U$56='Matriz Calificación'!$D$64,'Matriz de Riesgos'!$E$56,IF('Matriz de Riesgos'!$U$56&lt;&gt;'Matriz Calificación'!$D$64,"")))</f>
        <v/>
      </c>
      <c r="T27" s="118" t="str">
        <f>IF('Matriz de Riesgos'!$U$65="","",IF('Matriz de Riesgos'!$U$65='Matriz Calificación'!$D$64,'Matriz de Riesgos'!$E$65,IF('Matriz de Riesgos'!$U$65&lt;&gt;'Matriz Calificación'!$D$64,"")))</f>
        <v/>
      </c>
      <c r="U27" s="118" t="str">
        <f>IF('Matriz de Riesgos'!$U$74="","",IF('Matriz de Riesgos'!$U$74='Matriz Calificación'!$D$64,'Matriz de Riesgos'!$E$74,IF('Matriz de Riesgos'!$U$74&lt;&gt;'Matriz Calificación'!$D$64,"")))</f>
        <v/>
      </c>
      <c r="V27" s="118" t="str">
        <f>IF('Matriz de Riesgos'!$U$83="","",IF('Matriz de Riesgos'!$U$83='Matriz Calificación'!$D$64,'Matriz de Riesgos'!$E$83,IF('Matriz de Riesgos'!$U$83&lt;&gt;'Matriz Calificación'!$D$64,"")))</f>
        <v/>
      </c>
      <c r="W27" s="119" t="str">
        <f>IF('Matriz de Riesgos'!$U$92="","",IF('Matriz de Riesgos'!$U$92='Matriz Calificación'!$D$64,'Matriz de Riesgos'!$E$92,IF('Matriz de Riesgos'!$U$92&lt;&gt;'Matriz Calificación'!$D$64,"")))</f>
        <v/>
      </c>
      <c r="X27" s="120" t="str">
        <f>IF('Matriz de Riesgos'!$U$11="","",IF('Matriz de Riesgos'!$U$11='Matriz Calificación'!$D$68,'Matriz de Riesgos'!$E$11,IF('Matriz de Riesgos'!$U$11&lt;&gt;'Matriz Calificación'!$D$68,"")))</f>
        <v/>
      </c>
      <c r="Y27" s="121" t="str">
        <f>IF('Matriz de Riesgos'!$U$20="","",IF('Matriz de Riesgos'!$U$20='Matriz Calificación'!$D$68,'Matriz de Riesgos'!$E$20,IF('Matriz de Riesgos'!$U$20&lt;&gt;'Matriz Calificación'!$D$68,"")))</f>
        <v/>
      </c>
      <c r="Z27" s="121" t="str">
        <f>IF('Matriz de Riesgos'!$U$29="","",IF('Matriz de Riesgos'!$U$29='Matriz Calificación'!$D$68,'Matriz de Riesgos'!$E$29,IF('Matriz de Riesgos'!$U$29&lt;&gt;'Matriz Calificación'!$D$68,"")))</f>
        <v/>
      </c>
      <c r="AA27" s="121" t="str">
        <f>IF('Matriz de Riesgos'!$U$38="","",IF('Matriz de Riesgos'!$U$38='Matriz Calificación'!$D$68,'Matriz de Riesgos'!$E$38,IF('Matriz de Riesgos'!$U$38&lt;&gt;'Matriz Calificación'!$D$68,"")))</f>
        <v/>
      </c>
      <c r="AB27" s="121" t="str">
        <f>IF('Matriz de Riesgos'!$U$47="","",IF('Matriz de Riesgos'!$U$47='Matriz Calificación'!$D$68,'Matriz de Riesgos'!$E$47,IF('Matriz de Riesgos'!$U$47&lt;&gt;'Matriz Calificación'!$D$68,"")))</f>
        <v/>
      </c>
      <c r="AC27" s="121" t="str">
        <f>IF('Matriz de Riesgos'!$U$56="","",IF('Matriz de Riesgos'!$U$56='Matriz Calificación'!$D$68,'Matriz de Riesgos'!$E$56,IF('Matriz de Riesgos'!$U$56&lt;&gt;'Matriz Calificación'!$D$68,"")))</f>
        <v/>
      </c>
      <c r="AD27" s="121" t="str">
        <f>IF('Matriz de Riesgos'!$U$65="","",IF('Matriz de Riesgos'!$U$65='Matriz Calificación'!$D$68,'Matriz de Riesgos'!$E$65,IF('Matriz de Riesgos'!$U$65&lt;&gt;'Matriz Calificación'!$D$68,"")))</f>
        <v/>
      </c>
      <c r="AE27" s="121" t="str">
        <f>IF('Matriz de Riesgos'!$U$74="","",IF('Matriz de Riesgos'!$U$74='Matriz Calificación'!$D$68,'Matriz de Riesgos'!$E$74,IF('Matriz de Riesgos'!$U$74&lt;&gt;'Matriz Calificación'!$D$68,"")))</f>
        <v/>
      </c>
      <c r="AF27" s="121" t="str">
        <f>IF('Matriz de Riesgos'!$U$83="","",IF('Matriz de Riesgos'!$U$83='Matriz Calificación'!$D$68,'Matriz de Riesgos'!$E$83,IF('Matriz de Riesgos'!$U$83&lt;&gt;'Matriz Calificación'!$D$68,"")))</f>
        <v/>
      </c>
      <c r="AG27" s="122" t="str">
        <f>IF('Matriz de Riesgos'!$U$92="","",IF('Matriz de Riesgos'!$U$92='Matriz Calificación'!$D$68,'Matriz de Riesgos'!$E$92,IF('Matriz de Riesgos'!$U$92&lt;&gt;'Matriz Calificación'!$D$68,"")))</f>
        <v/>
      </c>
      <c r="AH27" s="120" t="str">
        <f>IF('Matriz de Riesgos'!$U$11="","",IF('Matriz de Riesgos'!$U$11='Matriz Calificación'!$D$69,'Matriz de Riesgos'!$E$11,IF('Matriz de Riesgos'!$U$11&lt;&gt;'Matriz Calificación'!$D$69,"")))</f>
        <v/>
      </c>
      <c r="AI27" s="121" t="str">
        <f>IF('Matriz de Riesgos'!$U$20="","",IF('Matriz de Riesgos'!$U$20='Matriz Calificación'!$D$69,'Matriz de Riesgos'!$E$20,IF('Matriz de Riesgos'!$U$20&lt;&gt;'Matriz Calificación'!$D$69,"")))</f>
        <v/>
      </c>
      <c r="AJ27" s="121" t="str">
        <f>IF('Matriz de Riesgos'!$U$29="","",IF('Matriz de Riesgos'!$U$29='Matriz Calificación'!$D$69,'Matriz de Riesgos'!$E$29,IF('Matriz de Riesgos'!$U$29&lt;&gt;'Matriz Calificación'!$D$69,"")))</f>
        <v/>
      </c>
      <c r="AK27" s="121" t="str">
        <f>IF('Matriz de Riesgos'!$U$38="","",IF('Matriz de Riesgos'!$U$38='Matriz Calificación'!$D$69,'Matriz de Riesgos'!$E$38,IF('Matriz de Riesgos'!$U$38&lt;&gt;'Matriz Calificación'!$D$69,"")))</f>
        <v/>
      </c>
      <c r="AL27" s="121" t="str">
        <f>IF('Matriz de Riesgos'!$U$47="","",IF('Matriz de Riesgos'!$U$47='Matriz Calificación'!$D$69,'Matriz de Riesgos'!$E$47,IF('Matriz de Riesgos'!$U$47&lt;&gt;'Matriz Calificación'!$D$69,"")))</f>
        <v>R5</v>
      </c>
      <c r="AM27" s="121" t="str">
        <f>IF('Matriz de Riesgos'!$U$56="","",IF('Matriz de Riesgos'!$U$56='Matriz Calificación'!$D$69,'Matriz de Riesgos'!$E$56,IF('Matriz de Riesgos'!$U$56&lt;&gt;'Matriz Calificación'!$D$69,"")))</f>
        <v/>
      </c>
      <c r="AN27" s="121" t="str">
        <f>IF('Matriz de Riesgos'!$U$65="","",IF('Matriz de Riesgos'!$U$65='Matriz Calificación'!$D$69,'Matriz de Riesgos'!$E$65,IF('Matriz de Riesgos'!$U$65&lt;&gt;'Matriz Calificación'!$D$69,"")))</f>
        <v/>
      </c>
      <c r="AO27" s="121" t="str">
        <f>IF('Matriz de Riesgos'!$U$74="","",IF('Matriz de Riesgos'!$U$74='Matriz Calificación'!$D$69,'Matriz de Riesgos'!$E$74,IF('Matriz de Riesgos'!$U$74&lt;&gt;'Matriz Calificación'!$D$69,"")))</f>
        <v/>
      </c>
      <c r="AP27" s="121" t="str">
        <f>IF('Matriz de Riesgos'!$U$83="","",IF('Matriz de Riesgos'!$U$83='Matriz Calificación'!$D$69,'Matriz de Riesgos'!$E$83,IF('Matriz de Riesgos'!$U$83&lt;&gt;'Matriz Calificación'!$D$69,"")))</f>
        <v/>
      </c>
      <c r="AQ27" s="122" t="str">
        <f>IF('Matriz de Riesgos'!$U$92="","",IF('Matriz de Riesgos'!$U$92='Matriz Calificación'!$D$69,'Matriz de Riesgos'!$E$92,IF('Matriz de Riesgos'!$U$92&lt;&gt;'Matriz Calificación'!$D$69,"")))</f>
        <v/>
      </c>
      <c r="AR27" s="123" t="str">
        <f>IF('Matriz de Riesgos'!$U$11="","",IF('Matriz de Riesgos'!$U$11='Matriz Calificación'!$D$77,'Matriz de Riesgos'!$E$11,IF('Matriz de Riesgos'!$U$11&lt;&gt;'Matriz Calificación'!$D$77,"")))</f>
        <v/>
      </c>
      <c r="AS27" s="124" t="str">
        <f>IF('Matriz de Riesgos'!$U$20="","",IF('Matriz de Riesgos'!$U$20='Matriz Calificación'!$D$77,'Matriz de Riesgos'!$E$20,IF('Matriz de Riesgos'!$U$20&lt;&gt;'Matriz Calificación'!$D$77,"")))</f>
        <v>R2</v>
      </c>
      <c r="AT27" s="124" t="str">
        <f>IF('Matriz de Riesgos'!$U$29="","",IF('Matriz de Riesgos'!$U$29='Matriz Calificación'!$D$77,'Matriz de Riesgos'!$E$29,IF('Matriz de Riesgos'!$U$29&lt;&gt;'Matriz Calificación'!$D$77,"")))</f>
        <v/>
      </c>
      <c r="AU27" s="124" t="str">
        <f>IF('Matriz de Riesgos'!$U$38="","",IF('Matriz de Riesgos'!$U$38='Matriz Calificación'!$D$77,'Matriz de Riesgos'!$E$38,IF('Matriz de Riesgos'!$U$38&lt;&gt;'Matriz Calificación'!$D$77,"")))</f>
        <v>R4</v>
      </c>
      <c r="AV27" s="150" t="str">
        <f>IF('Matriz de Riesgos'!$U$47="","",IF('Matriz de Riesgos'!$U$47='Matriz Calificación'!$D$77,'Matriz de Riesgos'!$E$47,IF('Matriz de Riesgos'!$U$47&lt;&gt;'Matriz Calificación'!$D$77,"")))</f>
        <v/>
      </c>
      <c r="AW27" s="150" t="str">
        <f>IF('Matriz de Riesgos'!$U$56="","",IF('Matriz de Riesgos'!$U$56='Matriz Calificación'!$D$77,'Matriz de Riesgos'!$E$56,IF('Matriz de Riesgos'!$U$56&lt;&gt;'Matriz Calificación'!$D$77,"")))</f>
        <v/>
      </c>
      <c r="AX27" s="150" t="str">
        <f>IF('Matriz de Riesgos'!$U$65="","",IF('Matriz de Riesgos'!$U$65='Matriz Calificación'!$D$77,'Matriz de Riesgos'!$E$65,IF('Matriz de Riesgos'!$U$65&lt;&gt;'Matriz Calificación'!$D$77,"")))</f>
        <v/>
      </c>
      <c r="AY27" s="150" t="str">
        <f>IF('Matriz de Riesgos'!$U$74="","",IF('Matriz de Riesgos'!$U$74='Matriz Calificación'!$D$77,'Matriz de Riesgos'!$E$74,IF('Matriz de Riesgos'!$U$74&lt;&gt;'Matriz Calificación'!$D$77,"")))</f>
        <v/>
      </c>
      <c r="AZ27" s="150" t="str">
        <f>IF('Matriz de Riesgos'!$U$83="","",IF('Matriz de Riesgos'!$U$83='Matriz Calificación'!$D$77,'Matriz de Riesgos'!$E$83,IF('Matriz de Riesgos'!$U$83&lt;&gt;'Matriz Calificación'!$D$77,"")))</f>
        <v/>
      </c>
      <c r="BA27" s="125" t="str">
        <f>IF('Matriz de Riesgos'!$U$92="","",IF('Matriz de Riesgos'!$U$92='Matriz Calificación'!$D$77,'Matriz de Riesgos'!$E$92,IF('Matriz de Riesgos'!$U$92&lt;&gt;'Matriz Calificación'!$D$77,"")))</f>
        <v/>
      </c>
    </row>
    <row r="28" spans="2:53" ht="12" customHeight="1" x14ac:dyDescent="0.25">
      <c r="B28" s="354"/>
      <c r="C28" s="357"/>
      <c r="D28" s="130" t="str">
        <f>IF('Matriz de Riesgos'!$U$101="","",IF('Matriz de Riesgos'!$U$101='Matriz Calificación'!$D$63,'Matriz de Riesgos'!$E$101,IF('Matriz de Riesgos'!$U$101&lt;&gt;'Matriz Calificación'!$D$63,"")))</f>
        <v/>
      </c>
      <c r="E28" s="131" t="str">
        <f>IF('Matriz de Riesgos'!$U$110="","",IF('Matriz de Riesgos'!$U$110='Matriz Calificación'!$D$63,'Matriz de Riesgos'!$E$110,IF('Matriz de Riesgos'!$U$110&lt;&gt;'Matriz Calificación'!$D$63,"")))</f>
        <v/>
      </c>
      <c r="F28" s="131" t="str">
        <f>IF('Matriz de Riesgos'!$U$119="","",IF('Matriz de Riesgos'!$U$119='Matriz Calificación'!$D$63,'Matriz de Riesgos'!$E$119,IF('Matriz de Riesgos'!$U$119&lt;&gt;'Matriz Calificación'!$D$63,"")))</f>
        <v/>
      </c>
      <c r="G28" s="131" t="str">
        <f>IF('Matriz de Riesgos'!$U$128="","",IF('Matriz de Riesgos'!$U$128='Matriz Calificación'!$D$63,'Matriz de Riesgos'!$E$128,IF('Matriz de Riesgos'!$U$128&lt;&gt;'Matriz Calificación'!$D$63,"")))</f>
        <v/>
      </c>
      <c r="H28" s="131" t="str">
        <f>IF('Matriz de Riesgos'!$U$137="","",IF('Matriz de Riesgos'!$U$137='Matriz Calificación'!$D$63,'Matriz de Riesgos'!$E$137,IF('Matriz de Riesgos'!$U$137&lt;&gt;'Matriz Calificación'!$D$63,"")))</f>
        <v/>
      </c>
      <c r="I28" s="131" t="str">
        <f>IF('Matriz de Riesgos'!$U$146="","",IF('Matriz de Riesgos'!$U$146='Matriz Calificación'!$D$63,'Matriz de Riesgos'!$E$146,IF('Matriz de Riesgos'!$U$146&lt;&gt;'Matriz Calificación'!$D$63,"")))</f>
        <v/>
      </c>
      <c r="J28" s="131" t="str">
        <f>IF('Matriz de Riesgos'!$U$155="","",IF('Matriz de Riesgos'!$U$155='Matriz Calificación'!$D$63,'Matriz de Riesgos'!$E$155,IF('Matriz de Riesgos'!$U$155&lt;&gt;'Matriz Calificación'!$D$63,"")))</f>
        <v/>
      </c>
      <c r="K28" s="131" t="str">
        <f>IF('Matriz de Riesgos'!$U$164="","",IF('Matriz de Riesgos'!$U$164='Matriz Calificación'!$D$63,'Matriz de Riesgos'!$E$164,IF('Matriz de Riesgos'!$U$164&lt;&gt;'Matriz Calificación'!$D$63,"")))</f>
        <v/>
      </c>
      <c r="L28" s="131" t="str">
        <f>IF('Matriz de Riesgos'!$U$173="","",IF('Matriz de Riesgos'!$U$173='Matriz Calificación'!$D$63,'Matriz de Riesgos'!$E$173,IF('Matriz de Riesgos'!$U$173&lt;&gt;'Matriz Calificación'!$D$63,"")))</f>
        <v/>
      </c>
      <c r="M28" s="132" t="str">
        <f>IF('Matriz de Riesgos'!$U$182="","",IF('Matriz de Riesgos'!$U$182='Matriz Calificación'!$D$63,'Matriz de Riesgos'!$E$182,IF('Matriz de Riesgos'!$U$182&lt;&gt;'Matriz Calificación'!$D$63,"")))</f>
        <v/>
      </c>
      <c r="N28" s="130" t="str">
        <f>IF('Matriz de Riesgos'!$U$101="","",IF('Matriz de Riesgos'!$U$101='Matriz Calificación'!$D$64,'Matriz de Riesgos'!$E$101,IF('Matriz de Riesgos'!$U$101&lt;&gt;'Matriz Calificación'!$D$64,"")))</f>
        <v/>
      </c>
      <c r="O28" s="131" t="str">
        <f>IF('Matriz de Riesgos'!$U$110="","",IF('Matriz de Riesgos'!$U$110='Matriz Calificación'!$D$64,'Matriz de Riesgos'!$E$110,IF('Matriz de Riesgos'!$U$110&lt;&gt;'Matriz Calificación'!$D$64,"")))</f>
        <v/>
      </c>
      <c r="P28" s="131" t="str">
        <f>IF('Matriz de Riesgos'!$U$119="","",IF('Matriz de Riesgos'!$U$119='Matriz Calificación'!$D$64,'Matriz de Riesgos'!$E$119,IF('Matriz de Riesgos'!$U$119&lt;&gt;'Matriz Calificación'!$D$64,"")))</f>
        <v/>
      </c>
      <c r="Q28" s="131" t="str">
        <f>IF('Matriz de Riesgos'!$U$128="","",IF('Matriz de Riesgos'!$U$128='Matriz Calificación'!$D$64,'Matriz de Riesgos'!$E$128,IF('Matriz de Riesgos'!$U$128&lt;&gt;'Matriz Calificación'!$D$64,"")))</f>
        <v/>
      </c>
      <c r="R28" s="131" t="str">
        <f>IF('Matriz de Riesgos'!$U$137="","",IF('Matriz de Riesgos'!$U$137='Matriz Calificación'!$D$64,'Matriz de Riesgos'!$E$137,IF('Matriz de Riesgos'!$U$137&lt;&gt;'Matriz Calificación'!$D$64,"")))</f>
        <v/>
      </c>
      <c r="S28" s="131" t="str">
        <f>IF('Matriz de Riesgos'!$U$146="","",IF('Matriz de Riesgos'!$U$146='Matriz Calificación'!$D$64,'Matriz de Riesgos'!$E$146,IF('Matriz de Riesgos'!$U$146&lt;&gt;'Matriz Calificación'!$D$64,"")))</f>
        <v/>
      </c>
      <c r="T28" s="131" t="str">
        <f>IF('Matriz de Riesgos'!$U$155="","",IF('Matriz de Riesgos'!$U$155='Matriz Calificación'!$D$64,'Matriz de Riesgos'!$E$155,IF('Matriz de Riesgos'!$U$155&lt;&gt;'Matriz Calificación'!$D$64,"")))</f>
        <v/>
      </c>
      <c r="U28" s="131" t="str">
        <f>IF('Matriz de Riesgos'!$U$164="","",IF('Matriz de Riesgos'!$U$164='Matriz Calificación'!$D$64,'Matriz de Riesgos'!$E$164,IF('Matriz de Riesgos'!$U$164&lt;&gt;'Matriz Calificación'!$D$64,"")))</f>
        <v/>
      </c>
      <c r="V28" s="131" t="str">
        <f>IF('Matriz de Riesgos'!$U$173="","",IF('Matriz de Riesgos'!$U$173='Matriz Calificación'!$D$64,'Matriz de Riesgos'!$E$173,IF('Matriz de Riesgos'!$U$173&lt;&gt;'Matriz Calificación'!$D$64,"")))</f>
        <v/>
      </c>
      <c r="W28" s="132" t="str">
        <f>IF('Matriz de Riesgos'!$U$182="","",IF('Matriz de Riesgos'!$U$182='Matriz Calificación'!$D$64,'Matriz de Riesgos'!$E$182,IF('Matriz de Riesgos'!$U$182&lt;&gt;'Matriz Calificación'!$D$64,"")))</f>
        <v/>
      </c>
      <c r="X28" s="128" t="str">
        <f>IF('Matriz de Riesgos'!$U$101="","",IF('Matriz de Riesgos'!$U$101='Matriz Calificación'!$D$68,'Matriz de Riesgos'!$E$101,IF('Matriz de Riesgos'!$U$101&lt;&gt;'Matriz Calificación'!$D$68,"")))</f>
        <v/>
      </c>
      <c r="Y28" s="129" t="str">
        <f>IF('Matriz de Riesgos'!$U$110="","",IF('Matriz de Riesgos'!$U$110='Matriz Calificación'!$D$68,'Matriz de Riesgos'!$E$110,IF('Matriz de Riesgos'!$U$110&lt;&gt;'Matriz Calificación'!$D$68,"")))</f>
        <v/>
      </c>
      <c r="Z28" s="129" t="str">
        <f>IF('Matriz de Riesgos'!$U$119="","",IF('Matriz de Riesgos'!$U$119='Matriz Calificación'!$D$68,'Matriz de Riesgos'!$E$119,IF('Matriz de Riesgos'!$U$119&lt;&gt;'Matriz Calificación'!$D$68,"")))</f>
        <v/>
      </c>
      <c r="AA28" s="129" t="str">
        <f>IF('Matriz de Riesgos'!$U$128="","",IF('Matriz de Riesgos'!$U$128='Matriz Calificación'!$D$68,'Matriz de Riesgos'!$E$128,IF('Matriz de Riesgos'!$U$128&lt;&gt;'Matriz Calificación'!$D$68,"")))</f>
        <v/>
      </c>
      <c r="AB28" s="129" t="str">
        <f>IF('Matriz de Riesgos'!$U$137="","",IF('Matriz de Riesgos'!$U$137='Matriz Calificación'!$D$68,'Matriz de Riesgos'!$E$137,IF('Matriz de Riesgos'!$U$137&lt;&gt;'Matriz Calificación'!$D$68,"")))</f>
        <v/>
      </c>
      <c r="AC28" s="129" t="str">
        <f>IF('Matriz de Riesgos'!$U$146="","",IF('Matriz de Riesgos'!$U$146='Matriz Calificación'!$D$68,'Matriz de Riesgos'!$E$146,IF('Matriz de Riesgos'!$U$146&lt;&gt;'Matriz Calificación'!$D$68,"")))</f>
        <v/>
      </c>
      <c r="AD28" s="129" t="str">
        <f>IF('Matriz de Riesgos'!$U$155="","",IF('Matriz de Riesgos'!$U$155='Matriz Calificación'!$D$68,'Matriz de Riesgos'!$E$155,IF('Matriz de Riesgos'!$U$155&lt;&gt;'Matriz Calificación'!$D$68,"")))</f>
        <v/>
      </c>
      <c r="AE28" s="129" t="str">
        <f>IF('Matriz de Riesgos'!$U$164="","",IF('Matriz de Riesgos'!$U$164='Matriz Calificación'!$D$68,'Matriz de Riesgos'!$E$164,IF('Matriz de Riesgos'!$U$164&lt;&gt;'Matriz Calificación'!$D$68,"")))</f>
        <v/>
      </c>
      <c r="AF28" s="129" t="str">
        <f>IF('Matriz de Riesgos'!$U$173="","",IF('Matriz de Riesgos'!$U$173='Matriz Calificación'!$D$68,'Matriz de Riesgos'!$E$173,IF('Matriz de Riesgos'!$U$173&lt;&gt;'Matriz Calificación'!$D$68,"")))</f>
        <v/>
      </c>
      <c r="AG28" s="133" t="str">
        <f>IF('Matriz de Riesgos'!$U$182="","",IF('Matriz de Riesgos'!$U$182='Matriz Calificación'!$D$68,'Matriz de Riesgos'!$E$182,IF('Matriz de Riesgos'!$U$182&lt;&gt;'Matriz Calificación'!$D$68,"")))</f>
        <v/>
      </c>
      <c r="AH28" s="128" t="str">
        <f>IF('Matriz de Riesgos'!$U$101="","",IF('Matriz de Riesgos'!$U$101='Matriz Calificación'!$D$69,'Matriz de Riesgos'!$E$101,IF('Matriz de Riesgos'!$U$101&lt;&gt;'Matriz Calificación'!$D$69,"")))</f>
        <v/>
      </c>
      <c r="AI28" s="129" t="str">
        <f>IF('Matriz de Riesgos'!$U$110="","",IF('Matriz de Riesgos'!$U$110='Matriz Calificación'!$D$69,'Matriz de Riesgos'!$E$110,IF('Matriz de Riesgos'!$U$110&lt;&gt;'Matriz Calificación'!$D$69,"")))</f>
        <v/>
      </c>
      <c r="AJ28" s="129" t="str">
        <f>IF('Matriz de Riesgos'!$U$119="","",IF('Matriz de Riesgos'!$U$119='Matriz Calificación'!$D$69,'Matriz de Riesgos'!$E$119,IF('Matriz de Riesgos'!$U$119&lt;&gt;'Matriz Calificación'!$D$69,"")))</f>
        <v/>
      </c>
      <c r="AK28" s="129" t="str">
        <f>IF('Matriz de Riesgos'!$U$128="","",IF('Matriz de Riesgos'!$U$128='Matriz Calificación'!$D$69,'Matriz de Riesgos'!$E$128,IF('Matriz de Riesgos'!$U$128&lt;&gt;'Matriz Calificación'!$D$69,"")))</f>
        <v/>
      </c>
      <c r="AL28" s="129" t="str">
        <f>IF('Matriz de Riesgos'!$U$137="","",IF('Matriz de Riesgos'!$U$137='Matriz Calificación'!$D$69,'Matriz de Riesgos'!$E$137,IF('Matriz de Riesgos'!$U$137&lt;&gt;'Matriz Calificación'!$D$69,"")))</f>
        <v/>
      </c>
      <c r="AM28" s="129" t="str">
        <f>IF('Matriz de Riesgos'!$U$146="","",IF('Matriz de Riesgos'!$U$146='Matriz Calificación'!$D$69,'Matriz de Riesgos'!$E$146,IF('Matriz de Riesgos'!$U$146&lt;&gt;'Matriz Calificación'!$D$69,"")))</f>
        <v/>
      </c>
      <c r="AN28" s="129" t="str">
        <f>IF('Matriz de Riesgos'!$U$155="","",IF('Matriz de Riesgos'!$U$155='Matriz Calificación'!$D$69,'Matriz de Riesgos'!$E$155,IF('Matriz de Riesgos'!$U$155&lt;&gt;'Matriz Calificación'!$D$69,"")))</f>
        <v/>
      </c>
      <c r="AO28" s="129" t="str">
        <f>IF('Matriz de Riesgos'!$U$164="","",IF('Matriz de Riesgos'!$U$164='Matriz Calificación'!$D$69,'Matriz de Riesgos'!$E$164,IF('Matriz de Riesgos'!$U$164&lt;&gt;'Matriz Calificación'!$D$69,"")))</f>
        <v/>
      </c>
      <c r="AP28" s="129" t="str">
        <f>IF('Matriz de Riesgos'!$U$173="","",IF('Matriz de Riesgos'!$U$173='Matriz Calificación'!$D$69,'Matriz de Riesgos'!$E$173,IF('Matriz de Riesgos'!$U$173&lt;&gt;'Matriz Calificación'!$D$69,"")))</f>
        <v/>
      </c>
      <c r="AQ28" s="133" t="str">
        <f>IF('Matriz de Riesgos'!$U$182="","",IF('Matriz de Riesgos'!$U$182='Matriz Calificación'!$D$69,'Matriz de Riesgos'!$E$182,IF('Matriz de Riesgos'!$U$182&lt;&gt;'Matriz Calificación'!$D$69,"")))</f>
        <v/>
      </c>
      <c r="AR28" s="134" t="str">
        <f>IF('Matriz de Riesgos'!$U$101="","",IF('Matriz de Riesgos'!$U$101='Matriz Calificación'!$D$77,'Matriz de Riesgos'!$E$101,IF('Matriz de Riesgos'!$U$101&lt;&gt;'Matriz Calificación'!$D$77,"")))</f>
        <v/>
      </c>
      <c r="AS28" s="135" t="str">
        <f>IF('Matriz de Riesgos'!$U$110="","",IF('Matriz de Riesgos'!$U$110='Matriz Calificación'!$D$77,'Matriz de Riesgos'!$E$110,IF('Matriz de Riesgos'!$U$110&lt;&gt;'Matriz Calificación'!$D$77,"")))</f>
        <v/>
      </c>
      <c r="AT28" s="135" t="str">
        <f>IF('Matriz de Riesgos'!$U$119="","",IF('Matriz de Riesgos'!$U$119='Matriz Calificación'!$D$77,'Matriz de Riesgos'!$E$119,IF('Matriz de Riesgos'!$U$119&lt;&gt;'Matriz Calificación'!$D$77,"")))</f>
        <v/>
      </c>
      <c r="AU28" s="135" t="str">
        <f>IF('Matriz de Riesgos'!$U$128="","",IF('Matriz de Riesgos'!$U$128='Matriz Calificación'!$D$77,'Matriz de Riesgos'!$E$128,IF('Matriz de Riesgos'!$U$128&lt;&gt;'Matriz Calificación'!$D$77,"")))</f>
        <v/>
      </c>
      <c r="AV28" s="151" t="str">
        <f>IF('Matriz de Riesgos'!$U$137="","",IF('Matriz de Riesgos'!$U$137='Matriz Calificación'!$D$77,'Matriz de Riesgos'!$E$137,IF('Matriz de Riesgos'!$U$137&lt;&gt;'Matriz Calificación'!$D$77,"")))</f>
        <v/>
      </c>
      <c r="AW28" s="151" t="str">
        <f>IF('Matriz de Riesgos'!$U$146="","",IF('Matriz de Riesgos'!$U$146='Matriz Calificación'!$D$77,'Matriz de Riesgos'!$E$146,IF('Matriz de Riesgos'!$U$146&lt;&gt;'Matriz Calificación'!$D$77,"")))</f>
        <v/>
      </c>
      <c r="AX28" s="151" t="str">
        <f>IF('Matriz de Riesgos'!$U$155="","",IF('Matriz de Riesgos'!$U$155='Matriz Calificación'!$D$77,'Matriz de Riesgos'!$E$155,IF('Matriz de Riesgos'!$U$155&lt;&gt;'Matriz Calificación'!$D$77,"")))</f>
        <v/>
      </c>
      <c r="AY28" s="151" t="str">
        <f>IF('Matriz de Riesgos'!$U$164="","",IF('Matriz de Riesgos'!$U$164='Matriz Calificación'!$D$77,'Matriz de Riesgos'!$E$164,IF('Matriz de Riesgos'!$U$164&lt;&gt;'Matriz Calificación'!$D$77,"")))</f>
        <v/>
      </c>
      <c r="AZ28" s="151" t="str">
        <f>IF('Matriz de Riesgos'!$U$173="","",IF('Matriz de Riesgos'!$U$173='Matriz Calificación'!$D$77,'Matriz de Riesgos'!$E$173,IF('Matriz de Riesgos'!$U$173&lt;&gt;'Matriz Calificación'!$D$77,"")))</f>
        <v/>
      </c>
      <c r="BA28" s="136" t="str">
        <f>IF('Matriz de Riesgos'!$U$182="","",IF('Matriz de Riesgos'!$U$182='Matriz Calificación'!$D$77,'Matriz de Riesgos'!$E$182,IF('Matriz de Riesgos'!$U$182&lt;&gt;'Matriz Calificación'!$D$77,"")))</f>
        <v/>
      </c>
    </row>
    <row r="29" spans="2:53" ht="12" customHeight="1" x14ac:dyDescent="0.25">
      <c r="B29" s="354"/>
      <c r="C29" s="357"/>
      <c r="D29" s="130" t="str">
        <f>IF('Matriz de Riesgos'!$U$191="","",IF('Matriz de Riesgos'!$U$191='Matriz Calificación'!$D$63,'Matriz de Riesgos'!$E$191,IF('Matriz de Riesgos'!$U$191&lt;&gt;'Matriz Calificación'!$D$63,"")))</f>
        <v/>
      </c>
      <c r="E29" s="131" t="str">
        <f>IF('Matriz de Riesgos'!$U$200="","",IF('Matriz de Riesgos'!$U$200='Matriz Calificación'!$D$63,'Matriz de Riesgos'!$E$200,IF('Matriz de Riesgos'!$U$200&lt;&gt;'Matriz Calificación'!$D$63,"")))</f>
        <v/>
      </c>
      <c r="F29" s="131" t="str">
        <f>IF('Matriz de Riesgos'!$U$209="","",IF('Matriz de Riesgos'!$U$209='Matriz Calificación'!$D$63,'Matriz de Riesgos'!$E$209,IF('Matriz de Riesgos'!$U$209&lt;&gt;'Matriz Calificación'!$D$63,"")))</f>
        <v/>
      </c>
      <c r="G29" s="131" t="str">
        <f>IF('Matriz de Riesgos'!$U$218="","",IF('Matriz de Riesgos'!$U$218='Matriz Calificación'!$D$63,'Matriz de Riesgos'!$E$218,IF('Matriz de Riesgos'!$U$218&lt;&gt;'Matriz Calificación'!$D$63,"")))</f>
        <v/>
      </c>
      <c r="H29" s="131" t="str">
        <f>IF('Matriz de Riesgos'!$U$227="","",IF('Matriz de Riesgos'!$U$227='Matriz Calificación'!$D$63,'Matriz de Riesgos'!$E$227,IF('Matriz de Riesgos'!$U$227&lt;&gt;'Matriz Calificación'!$D$63,"")))</f>
        <v/>
      </c>
      <c r="I29" s="131" t="str">
        <f>IF('Matriz de Riesgos'!$U$236="","",IF('Matriz de Riesgos'!$U$236='Matriz Calificación'!$D$63,'Matriz de Riesgos'!$E$236,IF('Matriz de Riesgos'!$U$236&lt;&gt;'Matriz Calificación'!$D$63,"")))</f>
        <v/>
      </c>
      <c r="J29" s="131" t="str">
        <f>IF('Matriz de Riesgos'!$U$245="","",IF('Matriz de Riesgos'!$U$245='Matriz Calificación'!$D$63,'Matriz de Riesgos'!$E$245,IF('Matriz de Riesgos'!$U$245&lt;&gt;'Matriz Calificación'!$D$63,"")))</f>
        <v/>
      </c>
      <c r="K29" s="131" t="str">
        <f>IF('Matriz de Riesgos'!$U$254="","",IF('Matriz de Riesgos'!$U$254='Matriz Calificación'!$D$63,'Matriz de Riesgos'!$E$254,IF('Matriz de Riesgos'!$U$254&lt;&gt;'Matriz Calificación'!$D$63,"")))</f>
        <v/>
      </c>
      <c r="L29" s="131" t="str">
        <f>IF('Matriz de Riesgos'!$U$263="","",IF('Matriz de Riesgos'!$U$263='Matriz Calificación'!$D$63,'Matriz de Riesgos'!$E$263,IF('Matriz de Riesgos'!$U$263&lt;&gt;'Matriz Calificación'!$D$63,"")))</f>
        <v/>
      </c>
      <c r="M29" s="132" t="str">
        <f>IF('Matriz de Riesgos'!$U$272="","",IF('Matriz de Riesgos'!$U$272='Matriz Calificación'!$D$63,'Matriz de Riesgos'!$E$272,IF('Matriz de Riesgos'!$U$272&lt;&gt;'Matriz Calificación'!$D$63,"")))</f>
        <v/>
      </c>
      <c r="N29" s="130" t="str">
        <f>IF('Matriz de Riesgos'!$U$191="","",IF('Matriz de Riesgos'!$U$191='Matriz Calificación'!$D$64,'Matriz de Riesgos'!$E$191,IF('Matriz de Riesgos'!$U$191&lt;&gt;'Matriz Calificación'!$D$64,"")))</f>
        <v/>
      </c>
      <c r="O29" s="131" t="str">
        <f>IF('Matriz de Riesgos'!$U$200="","",IF('Matriz de Riesgos'!$U$200='Matriz Calificación'!$D$64,'Matriz de Riesgos'!$E$200,IF('Matriz de Riesgos'!$U$200&lt;&gt;'Matriz Calificación'!$D$64,"")))</f>
        <v/>
      </c>
      <c r="P29" s="131" t="str">
        <f>IF('Matriz de Riesgos'!$U$209="","",IF('Matriz de Riesgos'!$U$209='Matriz Calificación'!$D$64,'Matriz de Riesgos'!$E$209,IF('Matriz de Riesgos'!$U$209&lt;&gt;'Matriz Calificación'!$D$64,"")))</f>
        <v/>
      </c>
      <c r="Q29" s="131" t="str">
        <f>IF('Matriz de Riesgos'!$U$218="","",IF('Matriz de Riesgos'!$U$218='Matriz Calificación'!$D$64,'Matriz de Riesgos'!$E$218,IF('Matriz de Riesgos'!$U$218&lt;&gt;'Matriz Calificación'!$D$64,"")))</f>
        <v/>
      </c>
      <c r="R29" s="131" t="str">
        <f>IF('Matriz de Riesgos'!$U$227="","",IF('Matriz de Riesgos'!$U$227='Matriz Calificación'!$D$64,'Matriz de Riesgos'!$E$227,IF('Matriz de Riesgos'!$U$227&lt;&gt;'Matriz Calificación'!$D$64,"")))</f>
        <v/>
      </c>
      <c r="S29" s="131" t="str">
        <f>IF('Matriz de Riesgos'!$U$236="","",IF('Matriz de Riesgos'!$U$236='Matriz Calificación'!$D$64,'Matriz de Riesgos'!$E$236,IF('Matriz de Riesgos'!$U$236&lt;&gt;'Matriz Calificación'!$D$64,"")))</f>
        <v/>
      </c>
      <c r="T29" s="131" t="str">
        <f>IF('Matriz de Riesgos'!$U$245="","",IF('Matriz de Riesgos'!$U$245='Matriz Calificación'!$D$64,'Matriz de Riesgos'!$E$245,IF('Matriz de Riesgos'!$U$245&lt;&gt;'Matriz Calificación'!$D$64,"")))</f>
        <v/>
      </c>
      <c r="U29" s="131" t="str">
        <f>IF('Matriz de Riesgos'!$U$254="","",IF('Matriz de Riesgos'!$U$254='Matriz Calificación'!$D$64,'Matriz de Riesgos'!$E$254,IF('Matriz de Riesgos'!$U$254&lt;&gt;'Matriz Calificación'!$D$64,"")))</f>
        <v/>
      </c>
      <c r="V29" s="131" t="str">
        <f>IF('Matriz de Riesgos'!$U$263="","",IF('Matriz de Riesgos'!$U$263='Matriz Calificación'!$D$64,'Matriz de Riesgos'!$E$263,IF('Matriz de Riesgos'!$U$263&lt;&gt;'Matriz Calificación'!$D$64,"")))</f>
        <v/>
      </c>
      <c r="W29" s="132" t="str">
        <f>IF('Matriz de Riesgos'!$U$272="","",IF('Matriz de Riesgos'!$U$272='Matriz Calificación'!$D$64,'Matriz de Riesgos'!$E$272,IF('Matriz de Riesgos'!$U$272&lt;&gt;'Matriz Calificación'!$D$64,"")))</f>
        <v/>
      </c>
      <c r="X29" s="128" t="str">
        <f>IF('Matriz de Riesgos'!$U$191="","",IF('Matriz de Riesgos'!$U$191='Matriz Calificación'!$D$68,'Matriz de Riesgos'!$E$191,IF('Matriz de Riesgos'!$U$191&lt;&gt;'Matriz Calificación'!$D$68,"")))</f>
        <v/>
      </c>
      <c r="Y29" s="129" t="str">
        <f>IF('Matriz de Riesgos'!$U$200="","",IF('Matriz de Riesgos'!$U$200='Matriz Calificación'!$D$68,'Matriz de Riesgos'!$E$200,IF('Matriz de Riesgos'!$U$200&lt;&gt;'Matriz Calificación'!$D$68,"")))</f>
        <v/>
      </c>
      <c r="Z29" s="129" t="str">
        <f>IF('Matriz de Riesgos'!$U$209="","",IF('Matriz de Riesgos'!$U$209='Matriz Calificación'!$D$68,'Matriz de Riesgos'!$E$209,IF('Matriz de Riesgos'!$U$209&lt;&gt;'Matriz Calificación'!$D$68,"")))</f>
        <v/>
      </c>
      <c r="AA29" s="129" t="str">
        <f>IF('Matriz de Riesgos'!$U$218="","",IF('Matriz de Riesgos'!$U$218='Matriz Calificación'!$D$68,'Matriz de Riesgos'!$E$218,IF('Matriz de Riesgos'!$U$218&lt;&gt;'Matriz Calificación'!$D$68,"")))</f>
        <v/>
      </c>
      <c r="AB29" s="129" t="str">
        <f>IF('Matriz de Riesgos'!$U$227="","",IF('Matriz de Riesgos'!$U$227='Matriz Calificación'!$D$68,'Matriz de Riesgos'!$E$227,IF('Matriz de Riesgos'!$U$227&lt;&gt;'Matriz Calificación'!$D$68,"")))</f>
        <v/>
      </c>
      <c r="AC29" s="129" t="str">
        <f>IF('Matriz de Riesgos'!$U$236="","",IF('Matriz de Riesgos'!$U$236='Matriz Calificación'!$D$68,'Matriz de Riesgos'!$E$236,IF('Matriz de Riesgos'!$U$236&lt;&gt;'Matriz Calificación'!$D$68,"")))</f>
        <v/>
      </c>
      <c r="AD29" s="129" t="str">
        <f>IF('Matriz de Riesgos'!$U$245="","",IF('Matriz de Riesgos'!$U$245='Matriz Calificación'!$D$68,'Matriz de Riesgos'!$E$245,IF('Matriz de Riesgos'!$U$245&lt;&gt;'Matriz Calificación'!$D$68,"")))</f>
        <v/>
      </c>
      <c r="AE29" s="129" t="str">
        <f>IF('Matriz de Riesgos'!$U$254="","",IF('Matriz de Riesgos'!$U$254='Matriz Calificación'!$D$68,'Matriz de Riesgos'!$E$254,IF('Matriz de Riesgos'!$U$254&lt;&gt;'Matriz Calificación'!$D$68,"")))</f>
        <v/>
      </c>
      <c r="AF29" s="129" t="str">
        <f>IF('Matriz de Riesgos'!$U$263="","",IF('Matriz de Riesgos'!$U$263='Matriz Calificación'!$D$68,'Matriz de Riesgos'!$E$263,IF('Matriz de Riesgos'!$U$263&lt;&gt;'Matriz Calificación'!$D$68,"")))</f>
        <v/>
      </c>
      <c r="AG29" s="133" t="str">
        <f>IF('Matriz de Riesgos'!$U$272="","",IF('Matriz de Riesgos'!$U$272='Matriz Calificación'!$D$68,'Matriz de Riesgos'!$E$272,IF('Matriz de Riesgos'!$U$272&lt;&gt;'Matriz Calificación'!$D$68,"")))</f>
        <v/>
      </c>
      <c r="AH29" s="128" t="str">
        <f>IF('Matriz de Riesgos'!$U$191="","",IF('Matriz de Riesgos'!$U$191='Matriz Calificación'!$D$69,'Matriz de Riesgos'!$E$191,IF('Matriz de Riesgos'!$U$191&lt;&gt;'Matriz Calificación'!$D$69,"")))</f>
        <v/>
      </c>
      <c r="AI29" s="129" t="str">
        <f>IF('Matriz de Riesgos'!$U$200="","",IF('Matriz de Riesgos'!$U$200='Matriz Calificación'!$D$69,'Matriz de Riesgos'!$E$200,IF('Matriz de Riesgos'!$U$200&lt;&gt;'Matriz Calificación'!$D$69,"")))</f>
        <v/>
      </c>
      <c r="AJ29" s="129" t="str">
        <f>IF('Matriz de Riesgos'!$U$209="","",IF('Matriz de Riesgos'!$U$209='Matriz Calificación'!$D$69,'Matriz de Riesgos'!$E$209,IF('Matriz de Riesgos'!$U$209&lt;&gt;'Matriz Calificación'!$D$69,"")))</f>
        <v/>
      </c>
      <c r="AK29" s="129" t="str">
        <f>IF('Matriz de Riesgos'!$U$218="","",IF('Matriz de Riesgos'!$U$218='Matriz Calificación'!$D$69,'Matriz de Riesgos'!$E$218,IF('Matriz de Riesgos'!$U$218&lt;&gt;'Matriz Calificación'!$D$69,"")))</f>
        <v/>
      </c>
      <c r="AL29" s="129" t="str">
        <f>IF('Matriz de Riesgos'!$U$227="","",IF('Matriz de Riesgos'!$U$227='Matriz Calificación'!$D$69,'Matriz de Riesgos'!$E$227,IF('Matriz de Riesgos'!$U$227&lt;&gt;'Matriz Calificación'!$D$69,"")))</f>
        <v/>
      </c>
      <c r="AM29" s="129" t="str">
        <f>IF('Matriz de Riesgos'!$U$236="","",IF('Matriz de Riesgos'!$U$236='Matriz Calificación'!$D$69,'Matriz de Riesgos'!$E$236,IF('Matriz de Riesgos'!$U$236&lt;&gt;'Matriz Calificación'!$D$69,"")))</f>
        <v/>
      </c>
      <c r="AN29" s="129" t="str">
        <f>IF('Matriz de Riesgos'!$U$245="","",IF('Matriz de Riesgos'!$U$245='Matriz Calificación'!$D$69,'Matriz de Riesgos'!$E$245,IF('Matriz de Riesgos'!$U$245&lt;&gt;'Matriz Calificación'!$D$69,"")))</f>
        <v/>
      </c>
      <c r="AO29" s="129" t="str">
        <f>IF('Matriz de Riesgos'!$U$254="","",IF('Matriz de Riesgos'!$U$254='Matriz Calificación'!$D$69,'Matriz de Riesgos'!$E$254,IF('Matriz de Riesgos'!$U$254&lt;&gt;'Matriz Calificación'!$D$69,"")))</f>
        <v/>
      </c>
      <c r="AP29" s="129" t="str">
        <f>IF('Matriz de Riesgos'!$U$263="","",IF('Matriz de Riesgos'!$U$263='Matriz Calificación'!$D$69,'Matriz de Riesgos'!$E$263,IF('Matriz de Riesgos'!$U$263&lt;&gt;'Matriz Calificación'!$D$69,"")))</f>
        <v/>
      </c>
      <c r="AQ29" s="133" t="str">
        <f>IF('Matriz de Riesgos'!$U$272="","",IF('Matriz de Riesgos'!$U$272='Matriz Calificación'!$D$69,'Matriz de Riesgos'!$E$272,IF('Matriz de Riesgos'!$U$272&lt;&gt;'Matriz Calificación'!$D$69,"")))</f>
        <v/>
      </c>
      <c r="AR29" s="134" t="str">
        <f>IF('Matriz de Riesgos'!$U$191="","",IF('Matriz de Riesgos'!$U$191='Matriz Calificación'!$D$77,'Matriz de Riesgos'!$E$191,IF('Matriz de Riesgos'!$U$191&lt;&gt;'Matriz Calificación'!$D$77,"")))</f>
        <v/>
      </c>
      <c r="AS29" s="135" t="str">
        <f>IF('Matriz de Riesgos'!$U$200="","",IF('Matriz de Riesgos'!$U$200='Matriz Calificación'!$D$77,'Matriz de Riesgos'!$E$200,IF('Matriz de Riesgos'!$U$200&lt;&gt;'Matriz Calificación'!$D$77,"")))</f>
        <v/>
      </c>
      <c r="AT29" s="135" t="str">
        <f>IF('Matriz de Riesgos'!$U$209="","",IF('Matriz de Riesgos'!$U$209='Matriz Calificación'!$D$77,'Matriz de Riesgos'!$E$209,IF('Matriz de Riesgos'!$U$209&lt;&gt;'Matriz Calificación'!$D$77,"")))</f>
        <v/>
      </c>
      <c r="AU29" s="135" t="str">
        <f>IF('Matriz de Riesgos'!$U$218="","",IF('Matriz de Riesgos'!$U$218='Matriz Calificación'!$D$77,'Matriz de Riesgos'!$E$218,IF('Matriz de Riesgos'!$U$218&lt;&gt;'Matriz Calificación'!$D$77,"")))</f>
        <v/>
      </c>
      <c r="AV29" s="151" t="str">
        <f>IF('Matriz de Riesgos'!$U$227="","",IF('Matriz de Riesgos'!$U$227='Matriz Calificación'!$D$77,'Matriz de Riesgos'!$E$227,IF('Matriz de Riesgos'!$U$227&lt;&gt;'Matriz Calificación'!$D$77,"")))</f>
        <v/>
      </c>
      <c r="AW29" s="151" t="str">
        <f>IF('Matriz de Riesgos'!$U$236="","",IF('Matriz de Riesgos'!$U$236='Matriz Calificación'!$D$77,'Matriz de Riesgos'!$E$236,IF('Matriz de Riesgos'!$U$236&lt;&gt;'Matriz Calificación'!$D$77,"")))</f>
        <v/>
      </c>
      <c r="AX29" s="151" t="str">
        <f>IF('Matriz de Riesgos'!$U$245="","",IF('Matriz de Riesgos'!$U$245='Matriz Calificación'!$D$77,'Matriz de Riesgos'!$E$245,IF('Matriz de Riesgos'!$U$245&lt;&gt;'Matriz Calificación'!$D$77,"")))</f>
        <v/>
      </c>
      <c r="AY29" s="151" t="str">
        <f>IF('Matriz de Riesgos'!$U$254="","",IF('Matriz de Riesgos'!$U$254='Matriz Calificación'!$D$77,'Matriz de Riesgos'!$E$254,IF('Matriz de Riesgos'!$U$254&lt;&gt;'Matriz Calificación'!$D$77,"")))</f>
        <v/>
      </c>
      <c r="AZ29" s="151" t="str">
        <f>IF('Matriz de Riesgos'!$U$263="","",IF('Matriz de Riesgos'!$U$263='Matriz Calificación'!$D$77,'Matriz de Riesgos'!$E$263,IF('Matriz de Riesgos'!$U$263&lt;&gt;'Matriz Calificación'!$D$77,"")))</f>
        <v/>
      </c>
      <c r="BA29" s="136" t="str">
        <f>IF('Matriz de Riesgos'!$U$272="","",IF('Matriz de Riesgos'!$U$272='Matriz Calificación'!$D$77,'Matriz de Riesgos'!$E$272,IF('Matriz de Riesgos'!$U$272&lt;&gt;'Matriz Calificación'!$D$77,"")))</f>
        <v/>
      </c>
    </row>
    <row r="30" spans="2:53" ht="12" customHeight="1" x14ac:dyDescent="0.25">
      <c r="B30" s="354"/>
      <c r="C30" s="357"/>
      <c r="D30" s="130" t="str">
        <f>IF('Matriz de Riesgos'!$U$281="","",IF('Matriz de Riesgos'!$U$281='Matriz Calificación'!$D$63,'Matriz de Riesgos'!$E$281,IF('Matriz de Riesgos'!$U$281&lt;&gt;'Matriz Calificación'!$D$63,"")))</f>
        <v/>
      </c>
      <c r="E30" s="131" t="str">
        <f>IF('Matriz de Riesgos'!$U$290="","",IF('Matriz de Riesgos'!$U$290='Matriz Calificación'!$D$63,'Matriz de Riesgos'!$E$290,IF('Matriz de Riesgos'!$U$290&lt;&gt;'Matriz Calificación'!$D$63,"")))</f>
        <v/>
      </c>
      <c r="F30" s="131" t="str">
        <f>IF('Matriz de Riesgos'!$U$299="","",IF('Matriz de Riesgos'!$U$299='Matriz Calificación'!$D$63,'Matriz de Riesgos'!$E$299,IF('Matriz de Riesgos'!$U$299&lt;&gt;'Matriz Calificación'!$D$63,"")))</f>
        <v/>
      </c>
      <c r="G30" s="131" t="str">
        <f>IF('Matriz de Riesgos'!$U$308="","",IF('Matriz de Riesgos'!$U$308='Matriz Calificación'!$D$63,'Matriz de Riesgos'!$E$308,IF('Matriz de Riesgos'!$U$308&lt;&gt;'Matriz Calificación'!$D$63,"")))</f>
        <v/>
      </c>
      <c r="H30" s="131" t="str">
        <f>IF('Matriz de Riesgos'!$U$317="","",IF('Matriz de Riesgos'!$U$317='Matriz Calificación'!$D$63,'Matriz de Riesgos'!$E$317,IF('Matriz de Riesgos'!$U$317&lt;&gt;'Matriz Calificación'!$D$63,"")))</f>
        <v/>
      </c>
      <c r="I30" s="131" t="str">
        <f>IF('Matriz de Riesgos'!$U$326="","",IF('Matriz de Riesgos'!$U$326='Matriz Calificación'!$D$63,'Matriz de Riesgos'!$E$326,IF('Matriz de Riesgos'!$U$326&lt;&gt;'Matriz Calificación'!$D$63,"")))</f>
        <v/>
      </c>
      <c r="J30" s="131" t="str">
        <f>IF('Matriz de Riesgos'!$U$335="","",IF('Matriz de Riesgos'!$U$335='Matriz Calificación'!$D$63,'Matriz de Riesgos'!$E$335,IF('Matriz de Riesgos'!$U$335&lt;&gt;'Matriz Calificación'!$D$63,"")))</f>
        <v/>
      </c>
      <c r="K30" s="131" t="str">
        <f>IF('Matriz de Riesgos'!$U$344="","",IF('Matriz de Riesgos'!$U$344='Matriz Calificación'!$D$63,'Matriz de Riesgos'!$E$344,IF('Matriz de Riesgos'!$U$344&lt;&gt;'Matriz Calificación'!$D$63,"")))</f>
        <v/>
      </c>
      <c r="L30" s="131" t="str">
        <f>IF('Matriz de Riesgos'!$U$353="","",IF('Matriz de Riesgos'!$U$353='Matriz Calificación'!$D$63,'Matriz de Riesgos'!$E$353,IF('Matriz de Riesgos'!$U$353&lt;&gt;'Matriz Calificación'!$D$63,"")))</f>
        <v/>
      </c>
      <c r="M30" s="132" t="str">
        <f>IF('Matriz de Riesgos'!$U$362="","",IF('Matriz de Riesgos'!$U$362='Matriz Calificación'!$D$63,'Matriz de Riesgos'!$E$362,IF('Matriz de Riesgos'!$U$362&lt;&gt;'Matriz Calificación'!$D$63,"")))</f>
        <v/>
      </c>
      <c r="N30" s="130" t="str">
        <f>IF('Matriz de Riesgos'!$U$281="","",IF('Matriz de Riesgos'!$U$281='Matriz Calificación'!$D$64,'Matriz de Riesgos'!$E$281,IF('Matriz de Riesgos'!$U$281&lt;&gt;'Matriz Calificación'!$D$64,"")))</f>
        <v/>
      </c>
      <c r="O30" s="131" t="str">
        <f>IF('Matriz de Riesgos'!$U$290="","",IF('Matriz de Riesgos'!$U$290='Matriz Calificación'!$D$64,'Matriz de Riesgos'!$E$290,IF('Matriz de Riesgos'!$U$290&lt;&gt;'Matriz Calificación'!$D$64,"")))</f>
        <v/>
      </c>
      <c r="P30" s="131" t="str">
        <f>IF('Matriz de Riesgos'!$U$299="","",IF('Matriz de Riesgos'!$U$299='Matriz Calificación'!$D$64,'Matriz de Riesgos'!$E$299,IF('Matriz de Riesgos'!$U$299&lt;&gt;'Matriz Calificación'!$D$64,"")))</f>
        <v/>
      </c>
      <c r="Q30" s="131" t="str">
        <f>IF('Matriz de Riesgos'!$U$308="","",IF('Matriz de Riesgos'!$U$308='Matriz Calificación'!$D$64,'Matriz de Riesgos'!$E$308,IF('Matriz de Riesgos'!$U$308&lt;&gt;'Matriz Calificación'!$D$64,"")))</f>
        <v/>
      </c>
      <c r="R30" s="131" t="str">
        <f>IF('Matriz de Riesgos'!$U$317="","",IF('Matriz de Riesgos'!$U$317='Matriz Calificación'!$D$64,'Matriz de Riesgos'!$E$317,IF('Matriz de Riesgos'!$U$317&lt;&gt;'Matriz Calificación'!$D$64,"")))</f>
        <v/>
      </c>
      <c r="S30" s="131" t="str">
        <f>IF('Matriz de Riesgos'!$U$326="","",IF('Matriz de Riesgos'!$U$326='Matriz Calificación'!$D$64,'Matriz de Riesgos'!$E$326,IF('Matriz de Riesgos'!$U$326&lt;&gt;'Matriz Calificación'!$D$64,"")))</f>
        <v/>
      </c>
      <c r="T30" s="131" t="str">
        <f>IF('Matriz de Riesgos'!$U$335="","",IF('Matriz de Riesgos'!$U$335='Matriz Calificación'!$D$64,'Matriz de Riesgos'!$E$335,IF('Matriz de Riesgos'!$U$335&lt;&gt;'Matriz Calificación'!$D$64,"")))</f>
        <v/>
      </c>
      <c r="U30" s="131" t="str">
        <f>IF('Matriz de Riesgos'!$U$344="","",IF('Matriz de Riesgos'!$U$344='Matriz Calificación'!$D$64,'Matriz de Riesgos'!$E$344,IF('Matriz de Riesgos'!$U$344&lt;&gt;'Matriz Calificación'!$D$64,"")))</f>
        <v/>
      </c>
      <c r="V30" s="131" t="str">
        <f>IF('Matriz de Riesgos'!$U$353="","",IF('Matriz de Riesgos'!$U$353='Matriz Calificación'!$D$64,'Matriz de Riesgos'!$E$353,IF('Matriz de Riesgos'!$U$353&lt;&gt;'Matriz Calificación'!$D$64,"")))</f>
        <v/>
      </c>
      <c r="W30" s="132" t="str">
        <f>IF('Matriz de Riesgos'!$U$362="","",IF('Matriz de Riesgos'!$U$362='Matriz Calificación'!$D$64,'Matriz de Riesgos'!$E$362,IF('Matriz de Riesgos'!$U$362&lt;&gt;'Matriz Calificación'!$D$64,"")))</f>
        <v/>
      </c>
      <c r="X30" s="128" t="str">
        <f>IF('Matriz de Riesgos'!$U$281="","",IF('Matriz de Riesgos'!$U$281='Matriz Calificación'!$D$68,'Matriz de Riesgos'!$E$281,IF('Matriz de Riesgos'!$U$281&lt;&gt;'Matriz Calificación'!$D$68,"")))</f>
        <v/>
      </c>
      <c r="Y30" s="129" t="str">
        <f>IF('Matriz de Riesgos'!$U$290="","",IF('Matriz de Riesgos'!$U$290='Matriz Calificación'!$D$68,'Matriz de Riesgos'!$E$290,IF('Matriz de Riesgos'!$U$290&lt;&gt;'Matriz Calificación'!$D$68,"")))</f>
        <v/>
      </c>
      <c r="Z30" s="129" t="str">
        <f>IF('Matriz de Riesgos'!$U$299="","",IF('Matriz de Riesgos'!$U$299='Matriz Calificación'!$D$68,'Matriz de Riesgos'!$E$299,IF('Matriz de Riesgos'!$U$299&lt;&gt;'Matriz Calificación'!$D$68,"")))</f>
        <v/>
      </c>
      <c r="AA30" s="129" t="str">
        <f>IF('Matriz de Riesgos'!$U$308="","",IF('Matriz de Riesgos'!$U$308='Matriz Calificación'!$D$68,'Matriz de Riesgos'!$E$308,IF('Matriz de Riesgos'!$U$308&lt;&gt;'Matriz Calificación'!$D$68,"")))</f>
        <v/>
      </c>
      <c r="AB30" s="129" t="str">
        <f>IF('Matriz de Riesgos'!$U$317="","",IF('Matriz de Riesgos'!$U$317='Matriz Calificación'!$D$68,'Matriz de Riesgos'!$E$317,IF('Matriz de Riesgos'!$U$317&lt;&gt;'Matriz Calificación'!$D$68,"")))</f>
        <v/>
      </c>
      <c r="AC30" s="129" t="str">
        <f>IF('Matriz de Riesgos'!$U$326="","",IF('Matriz de Riesgos'!$U$326='Matriz Calificación'!$D$68,'Matriz de Riesgos'!$E$326,IF('Matriz de Riesgos'!$U$326&lt;&gt;'Matriz Calificación'!$D$68,"")))</f>
        <v/>
      </c>
      <c r="AD30" s="129" t="str">
        <f>IF('Matriz de Riesgos'!$U$335="","",IF('Matriz de Riesgos'!$U$335='Matriz Calificación'!$D$68,'Matriz de Riesgos'!$E$335,IF('Matriz de Riesgos'!$U$335&lt;&gt;'Matriz Calificación'!$D$68,"")))</f>
        <v/>
      </c>
      <c r="AE30" s="129" t="str">
        <f>IF('Matriz de Riesgos'!$U$344="","",IF('Matriz de Riesgos'!$U$344='Matriz Calificación'!$D$68,'Matriz de Riesgos'!$E$344,IF('Matriz de Riesgos'!$U$344&lt;&gt;'Matriz Calificación'!$D$68,"")))</f>
        <v/>
      </c>
      <c r="AF30" s="129" t="str">
        <f>IF('Matriz de Riesgos'!$U$353="","",IF('Matriz de Riesgos'!$U$353='Matriz Calificación'!$D$68,'Matriz de Riesgos'!$E$353,IF('Matriz de Riesgos'!$U$353&lt;&gt;'Matriz Calificación'!$D$68,"")))</f>
        <v/>
      </c>
      <c r="AG30" s="133" t="str">
        <f>IF('Matriz de Riesgos'!$U$362="","",IF('Matriz de Riesgos'!$U$362='Matriz Calificación'!$D$68,'Matriz de Riesgos'!$E$362,IF('Matriz de Riesgos'!$U$362&lt;&gt;'Matriz Calificación'!$D$68,"")))</f>
        <v/>
      </c>
      <c r="AH30" s="128" t="str">
        <f>IF('Matriz de Riesgos'!$U$281="","",IF('Matriz de Riesgos'!$U$281='Matriz Calificación'!$D$69,'Matriz de Riesgos'!$E$281,IF('Matriz de Riesgos'!$U$281&lt;&gt;'Matriz Calificación'!$D$69,"")))</f>
        <v/>
      </c>
      <c r="AI30" s="129" t="str">
        <f>IF('Matriz de Riesgos'!$U$290="","",IF('Matriz de Riesgos'!$U$290='Matriz Calificación'!$D$69,'Matriz de Riesgos'!$E$290,IF('Matriz de Riesgos'!$U$290&lt;&gt;'Matriz Calificación'!$D$69,"")))</f>
        <v/>
      </c>
      <c r="AJ30" s="129" t="str">
        <f>IF('Matriz de Riesgos'!$U$299="","",IF('Matriz de Riesgos'!$U$299='Matriz Calificación'!$D$69,'Matriz de Riesgos'!$E$299,IF('Matriz de Riesgos'!$U$299&lt;&gt;'Matriz Calificación'!$D$69,"")))</f>
        <v/>
      </c>
      <c r="AK30" s="129" t="str">
        <f>IF('Matriz de Riesgos'!$U$308="","",IF('Matriz de Riesgos'!$U$308='Matriz Calificación'!$D$69,'Matriz de Riesgos'!$E$308,IF('Matriz de Riesgos'!$U$308&lt;&gt;'Matriz Calificación'!$D$69,"")))</f>
        <v/>
      </c>
      <c r="AL30" s="129" t="str">
        <f>IF('Matriz de Riesgos'!$U$317="","",IF('Matriz de Riesgos'!$U$317='Matriz Calificación'!$D$69,'Matriz de Riesgos'!$E$317,IF('Matriz de Riesgos'!$U$317&lt;&gt;'Matriz Calificación'!$D$69,"")))</f>
        <v/>
      </c>
      <c r="AM30" s="129" t="str">
        <f>IF('Matriz de Riesgos'!$U$326="","",IF('Matriz de Riesgos'!$U$326='Matriz Calificación'!$D$69,'Matriz de Riesgos'!$E$326,IF('Matriz de Riesgos'!$U$326&lt;&gt;'Matriz Calificación'!$D$69,"")))</f>
        <v/>
      </c>
      <c r="AN30" s="129" t="str">
        <f>IF('Matriz de Riesgos'!$U$335="","",IF('Matriz de Riesgos'!$U$335='Matriz Calificación'!$D$69,'Matriz de Riesgos'!$E$335,IF('Matriz de Riesgos'!$U$335&lt;&gt;'Matriz Calificación'!$D$69,"")))</f>
        <v/>
      </c>
      <c r="AO30" s="129" t="str">
        <f>IF('Matriz de Riesgos'!$U$344="","",IF('Matriz de Riesgos'!$U$344='Matriz Calificación'!$D$69,'Matriz de Riesgos'!$E$344,IF('Matriz de Riesgos'!$U$344&lt;&gt;'Matriz Calificación'!$D$69,"")))</f>
        <v/>
      </c>
      <c r="AP30" s="129" t="str">
        <f>IF('Matriz de Riesgos'!$U$353="","",IF('Matriz de Riesgos'!$U$353='Matriz Calificación'!$D$69,'Matriz de Riesgos'!$E$353,IF('Matriz de Riesgos'!$U$353&lt;&gt;'Matriz Calificación'!$D$69,"")))</f>
        <v/>
      </c>
      <c r="AQ30" s="133" t="str">
        <f>IF('Matriz de Riesgos'!$U$362="","",IF('Matriz de Riesgos'!$U$362='Matriz Calificación'!$D$69,'Matriz de Riesgos'!$E$362,IF('Matriz de Riesgos'!$U$362&lt;&gt;'Matriz Calificación'!$D$69,"")))</f>
        <v/>
      </c>
      <c r="AR30" s="134" t="str">
        <f>IF('Matriz de Riesgos'!$U$281="","",IF('Matriz de Riesgos'!$U$281='Matriz Calificación'!$D$77,'Matriz de Riesgos'!$E$281,IF('Matriz de Riesgos'!$U$281&lt;&gt;'Matriz Calificación'!$D$77,"")))</f>
        <v/>
      </c>
      <c r="AS30" s="135" t="str">
        <f>IF('Matriz de Riesgos'!$U$290="","",IF('Matriz de Riesgos'!$U$290='Matriz Calificación'!$D$77,'Matriz de Riesgos'!$E$290,IF('Matriz de Riesgos'!$U$290&lt;&gt;'Matriz Calificación'!$D$77,"")))</f>
        <v/>
      </c>
      <c r="AT30" s="135" t="str">
        <f>IF('Matriz de Riesgos'!$U$299="","",IF('Matriz de Riesgos'!$U$299='Matriz Calificación'!$D$77,'Matriz de Riesgos'!$E$299,IF('Matriz de Riesgos'!$U$299&lt;&gt;'Matriz Calificación'!$D$77,"")))</f>
        <v/>
      </c>
      <c r="AU30" s="135" t="str">
        <f>IF('Matriz de Riesgos'!$U$308="","",IF('Matriz de Riesgos'!$U$308='Matriz Calificación'!$D$77,'Matriz de Riesgos'!$E$308,IF('Matriz de Riesgos'!$U$308&lt;&gt;'Matriz Calificación'!$D$77,"")))</f>
        <v/>
      </c>
      <c r="AV30" s="151" t="str">
        <f>IF('Matriz de Riesgos'!$U$317="","",IF('Matriz de Riesgos'!$U$317='Matriz Calificación'!$D$77,'Matriz de Riesgos'!$E$317,IF('Matriz de Riesgos'!$U$317&lt;&gt;'Matriz Calificación'!$D$77,"")))</f>
        <v/>
      </c>
      <c r="AW30" s="151" t="str">
        <f>IF('Matriz de Riesgos'!$U$326="","",IF('Matriz de Riesgos'!$U$326='Matriz Calificación'!$D$77,'Matriz de Riesgos'!$E$326,IF('Matriz de Riesgos'!$U$326&lt;&gt;'Matriz Calificación'!$D$77,"")))</f>
        <v/>
      </c>
      <c r="AX30" s="151" t="str">
        <f>IF('Matriz de Riesgos'!$U$335="","",IF('Matriz de Riesgos'!$U$335='Matriz Calificación'!$D$77,'Matriz de Riesgos'!$E$335,IF('Matriz de Riesgos'!$U$335&lt;&gt;'Matriz Calificación'!$D$77,"")))</f>
        <v/>
      </c>
      <c r="AY30" s="151" t="str">
        <f>IF('Matriz de Riesgos'!$U$344="","",IF('Matriz de Riesgos'!$U$344='Matriz Calificación'!$D$77,'Matriz de Riesgos'!$E$344,IF('Matriz de Riesgos'!$U$344&lt;&gt;'Matriz Calificación'!$D$77,"")))</f>
        <v/>
      </c>
      <c r="AZ30" s="151" t="str">
        <f>IF('Matriz de Riesgos'!$U$353="","",IF('Matriz de Riesgos'!$U$353='Matriz Calificación'!$D$77,'Matriz de Riesgos'!$E$353,IF('Matriz de Riesgos'!$U$353&lt;&gt;'Matriz Calificación'!$D$77,"")))</f>
        <v/>
      </c>
      <c r="BA30" s="136" t="str">
        <f>IF('Matriz de Riesgos'!$U$362="","",IF('Matriz de Riesgos'!$U$362='Matriz Calificación'!$D$77,'Matriz de Riesgos'!$E$362,IF('Matriz de Riesgos'!$U$362&lt;&gt;'Matriz Calificación'!$D$77,"")))</f>
        <v/>
      </c>
    </row>
    <row r="31" spans="2:53" ht="12" customHeight="1" x14ac:dyDescent="0.25">
      <c r="B31" s="354"/>
      <c r="C31" s="357"/>
      <c r="D31" s="130" t="str">
        <f>IF('Matriz de Riesgos'!$U$371="","",IF('Matriz de Riesgos'!$U$371='Matriz Calificación'!$D$63,'Matriz de Riesgos'!$E$371,IF('Matriz de Riesgos'!$U$371&lt;&gt;'Matriz Calificación'!$D$63,"")))</f>
        <v/>
      </c>
      <c r="E31" s="131" t="str">
        <f>IF('Matriz de Riesgos'!$U$380="","",IF('Matriz de Riesgos'!$U$380='Matriz Calificación'!$D$63,'Matriz de Riesgos'!$E$380,IF('Matriz de Riesgos'!$U$380&lt;&gt;'Matriz Calificación'!$D$63,"")))</f>
        <v/>
      </c>
      <c r="F31" s="131" t="str">
        <f>IF('Matriz de Riesgos'!$U$389="","",IF('Matriz de Riesgos'!$U$389='Matriz Calificación'!$D$63,'Matriz de Riesgos'!$E$389,IF('Matriz de Riesgos'!$U$389&lt;&gt;'Matriz Calificación'!$D$63,"")))</f>
        <v/>
      </c>
      <c r="G31" s="131" t="str">
        <f>IF('Matriz de Riesgos'!$U$398="","",IF('Matriz de Riesgos'!$U$398='Matriz Calificación'!$D$63,'Matriz de Riesgos'!$E$398,IF('Matriz de Riesgos'!$U$398&lt;&gt;'Matriz Calificación'!$D$63,"")))</f>
        <v/>
      </c>
      <c r="H31" s="131" t="str">
        <f>IF('Matriz de Riesgos'!$U$407="","",IF('Matriz de Riesgos'!$U$407='Matriz Calificación'!$D$63,'Matriz de Riesgos'!$E$407,IF('Matriz de Riesgos'!$U$407&lt;&gt;'Matriz Calificación'!$D$63,"")))</f>
        <v/>
      </c>
      <c r="I31" s="131" t="str">
        <f>IF('Matriz de Riesgos'!$U$416="","",IF('Matriz de Riesgos'!$U$416='Matriz Calificación'!$D$63,'Matriz de Riesgos'!$E$416,IF('Matriz de Riesgos'!$U$416&lt;&gt;'Matriz Calificación'!$D$63,"")))</f>
        <v/>
      </c>
      <c r="J31" s="131" t="str">
        <f>IF('Matriz de Riesgos'!$U$425="","",IF('Matriz de Riesgos'!$U$425='Matriz Calificación'!$D$63,'Matriz de Riesgos'!$E$425,IF('Matriz de Riesgos'!$U$425&lt;&gt;'Matriz Calificación'!$D$63,"")))</f>
        <v/>
      </c>
      <c r="K31" s="131" t="str">
        <f>IF('Matriz de Riesgos'!$U$434="","",IF('Matriz de Riesgos'!$U$434='Matriz Calificación'!$D$63,'Matriz de Riesgos'!$E$434,IF('Matriz de Riesgos'!$U$434&lt;&gt;'Matriz Calificación'!$D$63,"")))</f>
        <v/>
      </c>
      <c r="L31" s="131" t="str">
        <f>IF('Matriz de Riesgos'!$U$443="","",IF('Matriz de Riesgos'!$U$443='Matriz Calificación'!$D$63,'Matriz de Riesgos'!$E$443,IF('Matriz de Riesgos'!$U$443&lt;&gt;'Matriz Calificación'!$D$63,"")))</f>
        <v/>
      </c>
      <c r="M31" s="132" t="str">
        <f>IF('Matriz de Riesgos'!$U$452="","",IF('Matriz de Riesgos'!$U$452='Matriz Calificación'!$D$63,'Matriz de Riesgos'!$E$452,IF('Matriz de Riesgos'!$U$452&lt;&gt;'Matriz Calificación'!$D$63,"")))</f>
        <v/>
      </c>
      <c r="N31" s="130" t="str">
        <f>IF('Matriz de Riesgos'!$U$371="","",IF('Matriz de Riesgos'!$U$371='Matriz Calificación'!$D$64,'Matriz de Riesgos'!$E$371,IF('Matriz de Riesgos'!$U$371&lt;&gt;'Matriz Calificación'!$D$64,"")))</f>
        <v/>
      </c>
      <c r="O31" s="131" t="str">
        <f>IF('Matriz de Riesgos'!$U$380="","",IF('Matriz de Riesgos'!$U$380='Matriz Calificación'!$D$64,'Matriz de Riesgos'!$E$380,IF('Matriz de Riesgos'!$U$380&lt;&gt;'Matriz Calificación'!$D$64,"")))</f>
        <v/>
      </c>
      <c r="P31" s="131" t="str">
        <f>IF('Matriz de Riesgos'!$U$389="","",IF('Matriz de Riesgos'!$U$389='Matriz Calificación'!$D$64,'Matriz de Riesgos'!$E$389,IF('Matriz de Riesgos'!$U$389&lt;&gt;'Matriz Calificación'!$D$64,"")))</f>
        <v/>
      </c>
      <c r="Q31" s="131" t="str">
        <f>IF('Matriz de Riesgos'!$U$398="","",IF('Matriz de Riesgos'!$U$398='Matriz Calificación'!$D$64,'Matriz de Riesgos'!$E$398,IF('Matriz de Riesgos'!$U$398&lt;&gt;'Matriz Calificación'!$D$64,"")))</f>
        <v/>
      </c>
      <c r="R31" s="131" t="str">
        <f>IF('Matriz de Riesgos'!$U$407="","",IF('Matriz de Riesgos'!$U$407='Matriz Calificación'!$D$64,'Matriz de Riesgos'!$E$407,IF('Matriz de Riesgos'!$U$407&lt;&gt;'Matriz Calificación'!$D$64,"")))</f>
        <v/>
      </c>
      <c r="S31" s="131" t="str">
        <f>IF('Matriz de Riesgos'!$U$416="","",IF('Matriz de Riesgos'!$U$416='Matriz Calificación'!$D$64,'Matriz de Riesgos'!$E$416,IF('Matriz de Riesgos'!$U$416&lt;&gt;'Matriz Calificación'!$D$64,"")))</f>
        <v/>
      </c>
      <c r="T31" s="131" t="str">
        <f>IF('Matriz de Riesgos'!$U$425="","",IF('Matriz de Riesgos'!$U$425='Matriz Calificación'!$D$64,'Matriz de Riesgos'!$E$425,IF('Matriz de Riesgos'!$U$425&lt;&gt;'Matriz Calificación'!$D$64,"")))</f>
        <v/>
      </c>
      <c r="U31" s="131" t="str">
        <f>IF('Matriz de Riesgos'!$U$434="","",IF('Matriz de Riesgos'!$U$434='Matriz Calificación'!$D$64,'Matriz de Riesgos'!$E$434,IF('Matriz de Riesgos'!$U$434&lt;&gt;'Matriz Calificación'!$D$64,"")))</f>
        <v/>
      </c>
      <c r="V31" s="131" t="str">
        <f>IF('Matriz de Riesgos'!$U$443="","",IF('Matriz de Riesgos'!$U$443='Matriz Calificación'!$D$64,'Matriz de Riesgos'!$E$443,IF('Matriz de Riesgos'!$U$443&lt;&gt;'Matriz Calificación'!$D$64,"")))</f>
        <v/>
      </c>
      <c r="W31" s="132" t="str">
        <f>IF('Matriz de Riesgos'!$U$452="","",IF('Matriz de Riesgos'!$U$452='Matriz Calificación'!$D$64,'Matriz de Riesgos'!$E$452,IF('Matriz de Riesgos'!$U$452&lt;&gt;'Matriz Calificación'!$D$64,"")))</f>
        <v/>
      </c>
      <c r="X31" s="128" t="str">
        <f>IF('Matriz de Riesgos'!$U$371="","",IF('Matriz de Riesgos'!$U$371='Matriz Calificación'!$D$68,'Matriz de Riesgos'!$E$371,IF('Matriz de Riesgos'!$U$371&lt;&gt;'Matriz Calificación'!$D$68,"")))</f>
        <v/>
      </c>
      <c r="Y31" s="129" t="str">
        <f>IF('Matriz de Riesgos'!$U$380="","",IF('Matriz de Riesgos'!$U$380='Matriz Calificación'!$D$68,'Matriz de Riesgos'!$E$380,IF('Matriz de Riesgos'!$U$380&lt;&gt;'Matriz Calificación'!$D$68,"")))</f>
        <v/>
      </c>
      <c r="Z31" s="129" t="str">
        <f>IF('Matriz de Riesgos'!$U$389="","",IF('Matriz de Riesgos'!$U$389='Matriz Calificación'!$D$68,'Matriz de Riesgos'!$E$389,IF('Matriz de Riesgos'!$U$389&lt;&gt;'Matriz Calificación'!$D$68,"")))</f>
        <v/>
      </c>
      <c r="AA31" s="129" t="str">
        <f>IF('Matriz de Riesgos'!$U$398="","",IF('Matriz de Riesgos'!$U$398='Matriz Calificación'!$D$68,'Matriz de Riesgos'!$E$398,IF('Matriz de Riesgos'!$U$398&lt;&gt;'Matriz Calificación'!$D$68,"")))</f>
        <v/>
      </c>
      <c r="AB31" s="129" t="str">
        <f>IF('Matriz de Riesgos'!$U$407="","",IF('Matriz de Riesgos'!$U$407='Matriz Calificación'!$D$68,'Matriz de Riesgos'!$E$407,IF('Matriz de Riesgos'!$U$407&lt;&gt;'Matriz Calificación'!$D$68,"")))</f>
        <v/>
      </c>
      <c r="AC31" s="129" t="str">
        <f>IF('Matriz de Riesgos'!$U$416="","",IF('Matriz de Riesgos'!$U$416='Matriz Calificación'!$D$68,'Matriz de Riesgos'!$E$416,IF('Matriz de Riesgos'!$U$416&lt;&gt;'Matriz Calificación'!$D$68,"")))</f>
        <v/>
      </c>
      <c r="AD31" s="129" t="str">
        <f>IF('Matriz de Riesgos'!$U$425="","",IF('Matriz de Riesgos'!$U$425='Matriz Calificación'!$D$68,'Matriz de Riesgos'!$E$425,IF('Matriz de Riesgos'!$U$425&lt;&gt;'Matriz Calificación'!$D$68,"")))</f>
        <v/>
      </c>
      <c r="AE31" s="129" t="str">
        <f>IF('Matriz de Riesgos'!$U$434="","",IF('Matriz de Riesgos'!$U$434='Matriz Calificación'!$D$68,'Matriz de Riesgos'!$E$434,IF('Matriz de Riesgos'!$U$434&lt;&gt;'Matriz Calificación'!$D$68,"")))</f>
        <v/>
      </c>
      <c r="AF31" s="129" t="str">
        <f>IF('Matriz de Riesgos'!$U$443="","",IF('Matriz de Riesgos'!$U$443='Matriz Calificación'!$D$68,'Matriz de Riesgos'!$E$443,IF('Matriz de Riesgos'!$U$443&lt;&gt;'Matriz Calificación'!$D$68,"")))</f>
        <v/>
      </c>
      <c r="AG31" s="133" t="str">
        <f>IF('Matriz de Riesgos'!$U$452="","",IF('Matriz de Riesgos'!$U$452='Matriz Calificación'!$D$68,'Matriz de Riesgos'!$E$452,IF('Matriz de Riesgos'!$U$452&lt;&gt;'Matriz Calificación'!$D$68,"")))</f>
        <v/>
      </c>
      <c r="AH31" s="128" t="str">
        <f>IF('Matriz de Riesgos'!$U$371="","",IF('Matriz de Riesgos'!$U$371='Matriz Calificación'!$D$69,'Matriz de Riesgos'!$E$371,IF('Matriz de Riesgos'!$U$371&lt;&gt;'Matriz Calificación'!$D$69,"")))</f>
        <v/>
      </c>
      <c r="AI31" s="129" t="str">
        <f>IF('Matriz de Riesgos'!$U$380="","",IF('Matriz de Riesgos'!$U$380='Matriz Calificación'!$D$69,'Matriz de Riesgos'!$E$380,IF('Matriz de Riesgos'!$U$380&lt;&gt;'Matriz Calificación'!$D$69,"")))</f>
        <v/>
      </c>
      <c r="AJ31" s="129" t="str">
        <f>IF('Matriz de Riesgos'!$U$389="","",IF('Matriz de Riesgos'!$U$389='Matriz Calificación'!$D$69,'Matriz de Riesgos'!$E$389,IF('Matriz de Riesgos'!$U$389&lt;&gt;'Matriz Calificación'!$D$69,"")))</f>
        <v/>
      </c>
      <c r="AK31" s="129" t="str">
        <f>IF('Matriz de Riesgos'!$U$398="","",IF('Matriz de Riesgos'!$U$398='Matriz Calificación'!$D$69,'Matriz de Riesgos'!$E$398,IF('Matriz de Riesgos'!$U$398&lt;&gt;'Matriz Calificación'!$D$69,"")))</f>
        <v/>
      </c>
      <c r="AL31" s="129" t="str">
        <f>IF('Matriz de Riesgos'!$U$407="","",IF('Matriz de Riesgos'!$U$407='Matriz Calificación'!$D$69,'Matriz de Riesgos'!$E$407,IF('Matriz de Riesgos'!$U$407&lt;&gt;'Matriz Calificación'!$D$69,"")))</f>
        <v/>
      </c>
      <c r="AM31" s="129" t="str">
        <f>IF('Matriz de Riesgos'!$U$416="","",IF('Matriz de Riesgos'!$U$416='Matriz Calificación'!$D$69,'Matriz de Riesgos'!$E$416,IF('Matriz de Riesgos'!$U$416&lt;&gt;'Matriz Calificación'!$D$69,"")))</f>
        <v/>
      </c>
      <c r="AN31" s="129" t="str">
        <f>IF('Matriz de Riesgos'!$U$425="","",IF('Matriz de Riesgos'!$U$425='Matriz Calificación'!$D$69,'Matriz de Riesgos'!$E$425,IF('Matriz de Riesgos'!$U$425&lt;&gt;'Matriz Calificación'!$D$69,"")))</f>
        <v/>
      </c>
      <c r="AO31" s="129" t="str">
        <f>IF('Matriz de Riesgos'!$U$434="","",IF('Matriz de Riesgos'!$U$434='Matriz Calificación'!$D$69,'Matriz de Riesgos'!$E$434,IF('Matriz de Riesgos'!$U$434&lt;&gt;'Matriz Calificación'!$D$69,"")))</f>
        <v/>
      </c>
      <c r="AP31" s="129" t="str">
        <f>IF('Matriz de Riesgos'!$U$443="","",IF('Matriz de Riesgos'!$U$443='Matriz Calificación'!$D$69,'Matriz de Riesgos'!$E$443,IF('Matriz de Riesgos'!$U$443&lt;&gt;'Matriz Calificación'!$D$69,"")))</f>
        <v/>
      </c>
      <c r="AQ31" s="133" t="str">
        <f>IF('Matriz de Riesgos'!$U$452="","",IF('Matriz de Riesgos'!$U$452='Matriz Calificación'!$D$69,'Matriz de Riesgos'!$E$452,IF('Matriz de Riesgos'!$U$452&lt;&gt;'Matriz Calificación'!$D$69,"")))</f>
        <v/>
      </c>
      <c r="AR31" s="134" t="str">
        <f>IF('Matriz de Riesgos'!$U$371="","",IF('Matriz de Riesgos'!$U$371='Matriz Calificación'!$D$77,'Matriz de Riesgos'!$E$371,IF('Matriz de Riesgos'!$U$371&lt;&gt;'Matriz Calificación'!$D$77,"")))</f>
        <v/>
      </c>
      <c r="AS31" s="135" t="str">
        <f>IF('Matriz de Riesgos'!$U$380="","",IF('Matriz de Riesgos'!$U$380='Matriz Calificación'!$D$77,'Matriz de Riesgos'!$E$380,IF('Matriz de Riesgos'!$U$380&lt;&gt;'Matriz Calificación'!$D$77,"")))</f>
        <v/>
      </c>
      <c r="AT31" s="135" t="str">
        <f>IF('Matriz de Riesgos'!$U$389="","",IF('Matriz de Riesgos'!$U$389='Matriz Calificación'!$D$77,'Matriz de Riesgos'!$E$389,IF('Matriz de Riesgos'!$U$389&lt;&gt;'Matriz Calificación'!$D$77,"")))</f>
        <v/>
      </c>
      <c r="AU31" s="135" t="str">
        <f>IF('Matriz de Riesgos'!$U$398="","",IF('Matriz de Riesgos'!$U$398='Matriz Calificación'!$D$77,'Matriz de Riesgos'!$E$398,IF('Matriz de Riesgos'!$U$398&lt;&gt;'Matriz Calificación'!$D$77,"")))</f>
        <v/>
      </c>
      <c r="AV31" s="151" t="str">
        <f>IF('Matriz de Riesgos'!$U$407="","",IF('Matriz de Riesgos'!$U$407='Matriz Calificación'!$D$77,'Matriz de Riesgos'!$E$407,IF('Matriz de Riesgos'!$U$407&lt;&gt;'Matriz Calificación'!$D$77,"")))</f>
        <v/>
      </c>
      <c r="AW31" s="151" t="str">
        <f>IF('Matriz de Riesgos'!$U$416="","",IF('Matriz de Riesgos'!$U$416='Matriz Calificación'!$D$77,'Matriz de Riesgos'!$E$416,IF('Matriz de Riesgos'!$U$416&lt;&gt;'Matriz Calificación'!$D$77,"")))</f>
        <v/>
      </c>
      <c r="AX31" s="151" t="str">
        <f>IF('Matriz de Riesgos'!$U$425="","",IF('Matriz de Riesgos'!$U$425='Matriz Calificación'!$D$77,'Matriz de Riesgos'!$E$425,IF('Matriz de Riesgos'!$U$425&lt;&gt;'Matriz Calificación'!$D$77,"")))</f>
        <v/>
      </c>
      <c r="AY31" s="151" t="str">
        <f>IF('Matriz de Riesgos'!$U$434="","",IF('Matriz de Riesgos'!$U$434='Matriz Calificación'!$D$77,'Matriz de Riesgos'!$E$434,IF('Matriz de Riesgos'!$U$434&lt;&gt;'Matriz Calificación'!$D$77,"")))</f>
        <v/>
      </c>
      <c r="AZ31" s="151" t="str">
        <f>IF('Matriz de Riesgos'!$U$443="","",IF('Matriz de Riesgos'!$U$443='Matriz Calificación'!$D$77,'Matriz de Riesgos'!$E$443,IF('Matriz de Riesgos'!$U$443&lt;&gt;'Matriz Calificación'!$D$77,"")))</f>
        <v/>
      </c>
      <c r="BA31" s="136" t="str">
        <f>IF('Matriz de Riesgos'!$U$452="","",IF('Matriz de Riesgos'!$U$452='Matriz Calificación'!$D$77,'Matriz de Riesgos'!$E$452,IF('Matriz de Riesgos'!$U$452&lt;&gt;'Matriz Calificación'!$D$77,"")))</f>
        <v/>
      </c>
    </row>
    <row r="32" spans="2:53" ht="12" customHeight="1" x14ac:dyDescent="0.25">
      <c r="B32" s="354"/>
      <c r="C32" s="357"/>
      <c r="D32" s="130" t="str">
        <f>IF('Matriz de Riesgos'!$U$461="","",IF('Matriz de Riesgos'!$U$461='Matriz Calificación'!$D$63,'Matriz de Riesgos'!$E$461,IF('Matriz de Riesgos'!$U$461&lt;&gt;'Matriz Calificación'!$D$63,"")))</f>
        <v/>
      </c>
      <c r="E32" s="131" t="str">
        <f>IF('Matriz de Riesgos'!$U$470="","",IF('Matriz de Riesgos'!$U$470='Matriz Calificación'!$D$63,'Matriz de Riesgos'!$E$470,IF('Matriz de Riesgos'!$U$470&lt;&gt;'Matriz Calificación'!$D$63,"")))</f>
        <v/>
      </c>
      <c r="F32" s="131" t="str">
        <f>IF('Matriz de Riesgos'!$U$479="","",IF('Matriz de Riesgos'!$U$479='Matriz Calificación'!$D$63,'Matriz de Riesgos'!$E$479,IF('Matriz de Riesgos'!$U$479&lt;&gt;'Matriz Calificación'!$D$63,"")))</f>
        <v/>
      </c>
      <c r="G32" s="131" t="str">
        <f>IF('Matriz de Riesgos'!$U$488="","",IF('Matriz de Riesgos'!$U$488='Matriz Calificación'!$D$63,'Matriz de Riesgos'!$E$488,IF('Matriz de Riesgos'!$U$488&lt;&gt;'Matriz Calificación'!$D$63,"")))</f>
        <v/>
      </c>
      <c r="H32" s="131" t="str">
        <f>IF('Matriz de Riesgos'!$U$497="","",IF('Matriz de Riesgos'!$U$497='Matriz Calificación'!$D$63,'Matriz de Riesgos'!$E$497,IF('Matriz de Riesgos'!$U$497&lt;&gt;'Matriz Calificación'!$D$63,"")))</f>
        <v/>
      </c>
      <c r="I32" s="131" t="str">
        <f>IF('Matriz de Riesgos'!$U$506="","",IF('Matriz de Riesgos'!$U$506='Matriz Calificación'!$D$63,'Matriz de Riesgos'!$E$506,IF('Matriz de Riesgos'!$U$506&lt;&gt;'Matriz Calificación'!$D$63,"")))</f>
        <v/>
      </c>
      <c r="J32" s="131" t="str">
        <f>IF('Matriz de Riesgos'!$U$515="","",IF('Matriz de Riesgos'!$U$515='Matriz Calificación'!$D$63,'Matriz de Riesgos'!$E$515,IF('Matriz de Riesgos'!$U$515&lt;&gt;'Matriz Calificación'!$D$63,"")))</f>
        <v/>
      </c>
      <c r="K32" s="131" t="str">
        <f>IF('Matriz de Riesgos'!$U$524="","",IF('Matriz de Riesgos'!$U$524='Matriz Calificación'!$D$63,'Matriz de Riesgos'!$E$524,IF('Matriz de Riesgos'!$U$524&lt;&gt;'Matriz Calificación'!$D$63,"")))</f>
        <v/>
      </c>
      <c r="L32" s="131" t="str">
        <f>IF('Matriz de Riesgos'!$U$533="","",IF('Matriz de Riesgos'!$U$533='Matriz Calificación'!$D$63,'Matriz de Riesgos'!$E$533,IF('Matriz de Riesgos'!$U$533&lt;&gt;'Matriz Calificación'!$D$63,"")))</f>
        <v/>
      </c>
      <c r="M32" s="132" t="str">
        <f>IF('Matriz de Riesgos'!$U$542="","",IF('Matriz de Riesgos'!$U$542='Matriz Calificación'!$D$63,'Matriz de Riesgos'!$E$542,IF('Matriz de Riesgos'!$U$542&lt;&gt;'Matriz Calificación'!$D$63,"")))</f>
        <v/>
      </c>
      <c r="N32" s="130" t="str">
        <f>IF('Matriz de Riesgos'!$U$461="","",IF('Matriz de Riesgos'!$U$461='Matriz Calificación'!$D$64,'Matriz de Riesgos'!$E$461,IF('Matriz de Riesgos'!$U$461&lt;&gt;'Matriz Calificación'!$D$64,"")))</f>
        <v/>
      </c>
      <c r="O32" s="131" t="str">
        <f>IF('Matriz de Riesgos'!$U$470="","",IF('Matriz de Riesgos'!$U$470='Matriz Calificación'!$D$64,'Matriz de Riesgos'!$E$470,IF('Matriz de Riesgos'!$U$470&lt;&gt;'Matriz Calificación'!$D$64,"")))</f>
        <v/>
      </c>
      <c r="P32" s="131" t="str">
        <f>IF('Matriz de Riesgos'!$U$479="","",IF('Matriz de Riesgos'!$U$479='Matriz Calificación'!$D$64,'Matriz de Riesgos'!$E$479,IF('Matriz de Riesgos'!$U$479&lt;&gt;'Matriz Calificación'!$D$64,"")))</f>
        <v/>
      </c>
      <c r="Q32" s="131" t="str">
        <f>IF('Matriz de Riesgos'!$U$488="","",IF('Matriz de Riesgos'!$U$488='Matriz Calificación'!$D$64,'Matriz de Riesgos'!$E$488,IF('Matriz de Riesgos'!$U$488&lt;&gt;'Matriz Calificación'!$D$64,"")))</f>
        <v/>
      </c>
      <c r="R32" s="131" t="str">
        <f>IF('Matriz de Riesgos'!$U$497="","",IF('Matriz de Riesgos'!$U$497='Matriz Calificación'!$D$64,'Matriz de Riesgos'!$E$497,IF('Matriz de Riesgos'!$U$497&lt;&gt;'Matriz Calificación'!$D$64,"")))</f>
        <v/>
      </c>
      <c r="S32" s="131" t="str">
        <f>IF('Matriz de Riesgos'!$U$506="","",IF('Matriz de Riesgos'!$U$506='Matriz Calificación'!$D$64,'Matriz de Riesgos'!$E$506,IF('Matriz de Riesgos'!$U$506&lt;&gt;'Matriz Calificación'!$D$64,"")))</f>
        <v/>
      </c>
      <c r="T32" s="131" t="str">
        <f>IF('Matriz de Riesgos'!$U$515="","",IF('Matriz de Riesgos'!$U$515='Matriz Calificación'!$D$64,'Matriz de Riesgos'!$E$515,IF('Matriz de Riesgos'!$U$515&lt;&gt;'Matriz Calificación'!$D$64,"")))</f>
        <v/>
      </c>
      <c r="U32" s="131" t="str">
        <f>IF('Matriz de Riesgos'!$U$524="","",IF('Matriz de Riesgos'!$U$524='Matriz Calificación'!$D$64,'Matriz de Riesgos'!$E$524,IF('Matriz de Riesgos'!$U$524&lt;&gt;'Matriz Calificación'!$D$64,"")))</f>
        <v/>
      </c>
      <c r="V32" s="131" t="str">
        <f>IF('Matriz de Riesgos'!$U$533="","",IF('Matriz de Riesgos'!$U$533='Matriz Calificación'!$D$64,'Matriz de Riesgos'!$E$533,IF('Matriz de Riesgos'!$U$533&lt;&gt;'Matriz Calificación'!$D$64,"")))</f>
        <v/>
      </c>
      <c r="W32" s="132" t="str">
        <f>IF('Matriz de Riesgos'!$U$542="","",IF('Matriz de Riesgos'!$U$542='Matriz Calificación'!$D$64,'Matriz de Riesgos'!$E$542,IF('Matriz de Riesgos'!$U$542&lt;&gt;'Matriz Calificación'!$D$64,"")))</f>
        <v/>
      </c>
      <c r="X32" s="128" t="str">
        <f>IF('Matriz de Riesgos'!$U$461="","",IF('Matriz de Riesgos'!$U$461='Matriz Calificación'!$D$68,'Matriz de Riesgos'!$E$461,IF('Matriz de Riesgos'!$U$461&lt;&gt;'Matriz Calificación'!$D$68,"")))</f>
        <v/>
      </c>
      <c r="Y32" s="129" t="str">
        <f>IF('Matriz de Riesgos'!$U$470="","",IF('Matriz de Riesgos'!$U$470='Matriz Calificación'!$D$68,'Matriz de Riesgos'!$E$470,IF('Matriz de Riesgos'!$U$470&lt;&gt;'Matriz Calificación'!$D$68,"")))</f>
        <v/>
      </c>
      <c r="Z32" s="129" t="str">
        <f>IF('Matriz de Riesgos'!$U$479="","",IF('Matriz de Riesgos'!$U$479='Matriz Calificación'!$D$68,'Matriz de Riesgos'!$E$479,IF('Matriz de Riesgos'!$U$479&lt;&gt;'Matriz Calificación'!$D$68,"")))</f>
        <v/>
      </c>
      <c r="AA32" s="129" t="str">
        <f>IF('Matriz de Riesgos'!$U$488="","",IF('Matriz de Riesgos'!$U$488='Matriz Calificación'!$D$68,'Matriz de Riesgos'!$E$488,IF('Matriz de Riesgos'!$U$488&lt;&gt;'Matriz Calificación'!$D$68,"")))</f>
        <v/>
      </c>
      <c r="AB32" s="129" t="str">
        <f>IF('Matriz de Riesgos'!$U$497="","",IF('Matriz de Riesgos'!$U$497='Matriz Calificación'!$D$68,'Matriz de Riesgos'!$E$497,IF('Matriz de Riesgos'!$U$497&lt;&gt;'Matriz Calificación'!$D$68,"")))</f>
        <v/>
      </c>
      <c r="AC32" s="129" t="str">
        <f>IF('Matriz de Riesgos'!$U$506="","",IF('Matriz de Riesgos'!$U$506='Matriz Calificación'!$D$68,'Matriz de Riesgos'!$E$506,IF('Matriz de Riesgos'!$U$506&lt;&gt;'Matriz Calificación'!$D$68,"")))</f>
        <v/>
      </c>
      <c r="AD32" s="129" t="str">
        <f>IF('Matriz de Riesgos'!$U$515="","",IF('Matriz de Riesgos'!$U$515='Matriz Calificación'!$D$68,'Matriz de Riesgos'!$E$515,IF('Matriz de Riesgos'!$U$515&lt;&gt;'Matriz Calificación'!$D$68,"")))</f>
        <v/>
      </c>
      <c r="AE32" s="129" t="str">
        <f>IF('Matriz de Riesgos'!$U$524="","",IF('Matriz de Riesgos'!$U$524='Matriz Calificación'!$D$68,'Matriz de Riesgos'!$E$524,IF('Matriz de Riesgos'!$U$524&lt;&gt;'Matriz Calificación'!$D$68,"")))</f>
        <v/>
      </c>
      <c r="AF32" s="129" t="str">
        <f>IF('Matriz de Riesgos'!$U$533="","",IF('Matriz de Riesgos'!$U$533='Matriz Calificación'!$D$68,'Matriz de Riesgos'!$E$533,IF('Matriz de Riesgos'!$U$533&lt;&gt;'Matriz Calificación'!$D$68,"")))</f>
        <v/>
      </c>
      <c r="AG32" s="133" t="str">
        <f>IF('Matriz de Riesgos'!$U$542="","",IF('Matriz de Riesgos'!$U$542='Matriz Calificación'!$D$68,'Matriz de Riesgos'!$E$542,IF('Matriz de Riesgos'!$U$542&lt;&gt;'Matriz Calificación'!$D$68,"")))</f>
        <v/>
      </c>
      <c r="AH32" s="128" t="str">
        <f>IF('Matriz de Riesgos'!$U$461="","",IF('Matriz de Riesgos'!$U$461='Matriz Calificación'!$D$69,'Matriz de Riesgos'!$E$461,IF('Matriz de Riesgos'!$U$461&lt;&gt;'Matriz Calificación'!$D$69,"")))</f>
        <v/>
      </c>
      <c r="AI32" s="129" t="str">
        <f>IF('Matriz de Riesgos'!$U$470="","",IF('Matriz de Riesgos'!$U$470='Matriz Calificación'!$D$69,'Matriz de Riesgos'!$E$470,IF('Matriz de Riesgos'!$U$470&lt;&gt;'Matriz Calificación'!$D$69,"")))</f>
        <v/>
      </c>
      <c r="AJ32" s="129" t="str">
        <f>IF('Matriz de Riesgos'!$U$479="","",IF('Matriz de Riesgos'!$U$479='Matriz Calificación'!$D$69,'Matriz de Riesgos'!$E$479,IF('Matriz de Riesgos'!$U$479&lt;&gt;'Matriz Calificación'!$D$69,"")))</f>
        <v/>
      </c>
      <c r="AK32" s="129" t="str">
        <f>IF('Matriz de Riesgos'!$U$488="","",IF('Matriz de Riesgos'!$U$488='Matriz Calificación'!$D$69,'Matriz de Riesgos'!$E$488,IF('Matriz de Riesgos'!$U$488&lt;&gt;'Matriz Calificación'!$D$69,"")))</f>
        <v/>
      </c>
      <c r="AL32" s="129" t="str">
        <f>IF('Matriz de Riesgos'!$U$497="","",IF('Matriz de Riesgos'!$U$497='Matriz Calificación'!$D$69,'Matriz de Riesgos'!$E$497,IF('Matriz de Riesgos'!$U$497&lt;&gt;'Matriz Calificación'!$D$69,"")))</f>
        <v/>
      </c>
      <c r="AM32" s="129" t="str">
        <f>IF('Matriz de Riesgos'!$U$506="","",IF('Matriz de Riesgos'!$U$506='Matriz Calificación'!$D$69,'Matriz de Riesgos'!$E$506,IF('Matriz de Riesgos'!$U$506&lt;&gt;'Matriz Calificación'!$D$69,"")))</f>
        <v/>
      </c>
      <c r="AN32" s="129" t="str">
        <f>IF('Matriz de Riesgos'!$U$515="","",IF('Matriz de Riesgos'!$U$515='Matriz Calificación'!$D$69,'Matriz de Riesgos'!$E$515,IF('Matriz de Riesgos'!$U$515&lt;&gt;'Matriz Calificación'!$D$69,"")))</f>
        <v/>
      </c>
      <c r="AO32" s="129" t="str">
        <f>IF('Matriz de Riesgos'!$U$524="","",IF('Matriz de Riesgos'!$U$524='Matriz Calificación'!$D$69,'Matriz de Riesgos'!$E$524,IF('Matriz de Riesgos'!$U$524&lt;&gt;'Matriz Calificación'!$D$69,"")))</f>
        <v/>
      </c>
      <c r="AP32" s="129" t="str">
        <f>IF('Matriz de Riesgos'!$U$533="","",IF('Matriz de Riesgos'!$U$533='Matriz Calificación'!$D$69,'Matriz de Riesgos'!$E$533,IF('Matriz de Riesgos'!$U$533&lt;&gt;'Matriz Calificación'!$D$69,"")))</f>
        <v/>
      </c>
      <c r="AQ32" s="133" t="str">
        <f>IF('Matriz de Riesgos'!$U$542="","",IF('Matriz de Riesgos'!$U$542='Matriz Calificación'!$D$69,'Matriz de Riesgos'!$E$542,IF('Matriz de Riesgos'!$U$542&lt;&gt;'Matriz Calificación'!$D$69,"")))</f>
        <v/>
      </c>
      <c r="AR32" s="134" t="str">
        <f>IF('Matriz de Riesgos'!$U$461="","",IF('Matriz de Riesgos'!$U$461='Matriz Calificación'!$D$77,'Matriz de Riesgos'!$E$461,IF('Matriz de Riesgos'!$U$461&lt;&gt;'Matriz Calificación'!$D$77,"")))</f>
        <v/>
      </c>
      <c r="AS32" s="135" t="str">
        <f>IF('Matriz de Riesgos'!$U$470="","",IF('Matriz de Riesgos'!$U$470='Matriz Calificación'!$D$77,'Matriz de Riesgos'!$E$470,IF('Matriz de Riesgos'!$U$470&lt;&gt;'Matriz Calificación'!$D$77,"")))</f>
        <v/>
      </c>
      <c r="AT32" s="135" t="str">
        <f>IF('Matriz de Riesgos'!$U$479="","",IF('Matriz de Riesgos'!$U$479='Matriz Calificación'!$D$77,'Matriz de Riesgos'!$E$479,IF('Matriz de Riesgos'!$U$479&lt;&gt;'Matriz Calificación'!$D$77,"")))</f>
        <v/>
      </c>
      <c r="AU32" s="135" t="str">
        <f>IF('Matriz de Riesgos'!$U$488="","",IF('Matriz de Riesgos'!$U$488='Matriz Calificación'!$D$77,'Matriz de Riesgos'!$E$488,IF('Matriz de Riesgos'!$U$488&lt;&gt;'Matriz Calificación'!$D$77,"")))</f>
        <v/>
      </c>
      <c r="AV32" s="151" t="str">
        <f>IF('Matriz de Riesgos'!$U$497="","",IF('Matriz de Riesgos'!$U$497='Matriz Calificación'!$D$77,'Matriz de Riesgos'!$E$497,IF('Matriz de Riesgos'!$U$497&lt;&gt;'Matriz Calificación'!$D$77,"")))</f>
        <v/>
      </c>
      <c r="AW32" s="151" t="str">
        <f>IF('Matriz de Riesgos'!$U$506="","",IF('Matriz de Riesgos'!$U$506='Matriz Calificación'!$D$77,'Matriz de Riesgos'!$E$506,IF('Matriz de Riesgos'!$U$506&lt;&gt;'Matriz Calificación'!$D$77,"")))</f>
        <v/>
      </c>
      <c r="AX32" s="151" t="str">
        <f>IF('Matriz de Riesgos'!$U$515="","",IF('Matriz de Riesgos'!$U$515='Matriz Calificación'!$D$77,'Matriz de Riesgos'!$E$515,IF('Matriz de Riesgos'!$U$515&lt;&gt;'Matriz Calificación'!$D$77,"")))</f>
        <v/>
      </c>
      <c r="AY32" s="151" t="str">
        <f>IF('Matriz de Riesgos'!$U$524="","",IF('Matriz de Riesgos'!$U$524='Matriz Calificación'!$D$77,'Matriz de Riesgos'!$E$524,IF('Matriz de Riesgos'!$U$524&lt;&gt;'Matriz Calificación'!$D$77,"")))</f>
        <v/>
      </c>
      <c r="AZ32" s="151" t="str">
        <f>IF('Matriz de Riesgos'!$U$533="","",IF('Matriz de Riesgos'!$U$533='Matriz Calificación'!$D$77,'Matriz de Riesgos'!$E$533,IF('Matriz de Riesgos'!$U$533&lt;&gt;'Matriz Calificación'!$D$77,"")))</f>
        <v/>
      </c>
      <c r="BA32" s="136" t="str">
        <f>IF('Matriz de Riesgos'!$U$542="","",IF('Matriz de Riesgos'!$U$542='Matriz Calificación'!$D$77,'Matriz de Riesgos'!$E$542,IF('Matriz de Riesgos'!$U$542&lt;&gt;'Matriz Calificación'!$D$77,"")))</f>
        <v/>
      </c>
    </row>
    <row r="33" spans="2:57" ht="12" customHeight="1" x14ac:dyDescent="0.25">
      <c r="B33" s="355"/>
      <c r="C33" s="357"/>
      <c r="D33" s="160" t="str">
        <f>IF('Matriz de Riesgos'!$U$551="","",IF('Matriz de Riesgos'!$U$551='Matriz Calificación'!$D$63,'Matriz de Riesgos'!$E$551,IF('Matriz de Riesgos'!$U$551&lt;&gt;'Matriz Calificación'!$D$63,"")))</f>
        <v/>
      </c>
      <c r="E33" s="161" t="str">
        <f>IF('Matriz de Riesgos'!$U$560="","",IF('Matriz de Riesgos'!$U$560='Matriz Calificación'!$D$63,'Matriz de Riesgos'!$E$560,IF('Matriz de Riesgos'!$U$560&lt;&gt;'Matriz Calificación'!$D$63,"")))</f>
        <v/>
      </c>
      <c r="F33" s="161" t="str">
        <f>IF('Matriz de Riesgos'!$U$569="","",IF('Matriz de Riesgos'!$U$569='Matriz Calificación'!$D$63,'Matriz de Riesgos'!$E$569,IF('Matriz de Riesgos'!$U$569&lt;&gt;'Matriz Calificación'!$D$63,"")))</f>
        <v/>
      </c>
      <c r="G33" s="161" t="str">
        <f>IF('Matriz de Riesgos'!$U$578="","",IF('Matriz de Riesgos'!$U$578='Matriz Calificación'!$D$63,'Matriz de Riesgos'!$E$578,IF('Matriz de Riesgos'!$U$578&lt;&gt;'Matriz Calificación'!$D$63,"")))</f>
        <v/>
      </c>
      <c r="H33" s="162" t="str">
        <f>IF('Matriz de Riesgos'!$U$587="","",IF('Matriz de Riesgos'!$U$587='Matriz Calificación'!$D$63,'Matriz de Riesgos'!$E$587,IF('Matriz de Riesgos'!$U$587&lt;&gt;'Matriz Calificación'!$D$63,"")))</f>
        <v/>
      </c>
      <c r="I33" s="162" t="str">
        <f>IF('Matriz de Riesgos'!$U$596="","",IF('Matriz de Riesgos'!$U$596='Matriz Calificación'!$D$63,'Matriz de Riesgos'!$E$596,IF('Matriz de Riesgos'!$U$596&lt;&gt;'Matriz Calificación'!$D$63,"")))</f>
        <v/>
      </c>
      <c r="J33" s="162" t="str">
        <f>IF('Matriz de Riesgos'!$U$605="","",IF('Matriz de Riesgos'!$U$605='Matriz Calificación'!$D$63,'Matriz de Riesgos'!$E$605,IF('Matriz de Riesgos'!$U$605&lt;&gt;'Matriz Calificación'!$D$63,"")))</f>
        <v/>
      </c>
      <c r="K33" s="162" t="str">
        <f>IF('Matriz de Riesgos'!$U$614="","",IF('Matriz de Riesgos'!$U$614='Matriz Calificación'!$D$63,'Matriz de Riesgos'!$E$614,IF('Matriz de Riesgos'!$U$614&lt;&gt;'Matriz Calificación'!$D$63,"")))</f>
        <v/>
      </c>
      <c r="L33" s="162" t="str">
        <f>IF('Matriz de Riesgos'!$U$623="","",IF('Matriz de Riesgos'!$U$623='Matriz Calificación'!$D$63,'Matriz de Riesgos'!$E$623,IF('Matriz de Riesgos'!$U$623&lt;&gt;'Matriz Calificación'!$D$63,"")))</f>
        <v/>
      </c>
      <c r="M33" s="163" t="str">
        <f>IF('Matriz de Riesgos'!$U$632="","",IF('Matriz de Riesgos'!$U$632='Matriz Calificación'!$D$63,'Matriz de Riesgos'!$E$632,IF('Matriz de Riesgos'!$U$632&lt;&gt;'Matriz Calificación'!$D$63,"")))</f>
        <v/>
      </c>
      <c r="N33" s="160" t="str">
        <f>IF('Matriz de Riesgos'!$U$551="","",IF('Matriz de Riesgos'!$U$551='Matriz Calificación'!$D$64,'Matriz de Riesgos'!$E$551,IF('Matriz de Riesgos'!$U$551&lt;&gt;'Matriz Calificación'!$D$64,"")))</f>
        <v/>
      </c>
      <c r="O33" s="161" t="str">
        <f>IF('Matriz de Riesgos'!$U$560="","",IF('Matriz de Riesgos'!$U$560='Matriz Calificación'!$D$64,'Matriz de Riesgos'!$E$560,IF('Matriz de Riesgos'!$U$560&lt;&gt;'Matriz Calificación'!$D$64,"")))</f>
        <v/>
      </c>
      <c r="P33" s="161" t="str">
        <f>IF('Matriz de Riesgos'!$U$569="","",IF('Matriz de Riesgos'!$U$569='Matriz Calificación'!$D$64,'Matriz de Riesgos'!$E$569,IF('Matriz de Riesgos'!$U$569&lt;&gt;'Matriz Calificación'!$D$64,"")))</f>
        <v/>
      </c>
      <c r="Q33" s="161" t="str">
        <f>IF('Matriz de Riesgos'!$U$578="","",IF('Matriz de Riesgos'!$U$578='Matriz Calificación'!$D$64,'Matriz de Riesgos'!$E$578,IF('Matriz de Riesgos'!$U$578&lt;&gt;'Matriz Calificación'!$D$64,"")))</f>
        <v/>
      </c>
      <c r="R33" s="162" t="str">
        <f>IF('Matriz de Riesgos'!$U$587="","",IF('Matriz de Riesgos'!$U$587='Matriz Calificación'!$D$64,'Matriz de Riesgos'!$E$587,IF('Matriz de Riesgos'!$U$587&lt;&gt;'Matriz Calificación'!$D$64,"")))</f>
        <v/>
      </c>
      <c r="S33" s="162" t="str">
        <f>IF('Matriz de Riesgos'!$U$596="","",IF('Matriz de Riesgos'!$U$596='Matriz Calificación'!$D$64,'Matriz de Riesgos'!$E$596,IF('Matriz de Riesgos'!$U$596&lt;&gt;'Matriz Calificación'!$D$64,"")))</f>
        <v/>
      </c>
      <c r="T33" s="162" t="str">
        <f>IF('Matriz de Riesgos'!$U$605="","",IF('Matriz de Riesgos'!$U$605='Matriz Calificación'!$D$64,'Matriz de Riesgos'!$E$605,IF('Matriz de Riesgos'!$U$605&lt;&gt;'Matriz Calificación'!$D$64,"")))</f>
        <v/>
      </c>
      <c r="U33" s="162" t="str">
        <f>IF('Matriz de Riesgos'!$U$614="","",IF('Matriz de Riesgos'!$U$614='Matriz Calificación'!$D$64,'Matriz de Riesgos'!$E$614,IF('Matriz de Riesgos'!$U$614&lt;&gt;'Matriz Calificación'!$D$64,"")))</f>
        <v/>
      </c>
      <c r="V33" s="162" t="str">
        <f>IF('Matriz de Riesgos'!$U$623="","",IF('Matriz de Riesgos'!$U$623='Matriz Calificación'!$D$64,'Matriz de Riesgos'!$E$623,IF('Matriz de Riesgos'!$U$623&lt;&gt;'Matriz Calificación'!$D$64,"")))</f>
        <v/>
      </c>
      <c r="W33" s="163" t="str">
        <f>IF('Matriz de Riesgos'!$U$632="","",IF('Matriz de Riesgos'!$U$632='Matriz Calificación'!$D$64,'Matriz de Riesgos'!$E$632,IF('Matriz de Riesgos'!$U$632&lt;&gt;'Matriz Calificación'!$D$64,"")))</f>
        <v/>
      </c>
      <c r="X33" s="128" t="str">
        <f>IF('Matriz de Riesgos'!$U$551="","",IF('Matriz de Riesgos'!$U$551='Matriz Calificación'!$D$68,'Matriz de Riesgos'!$E$551,IF('Matriz de Riesgos'!$U$551&lt;&gt;'Matriz Calificación'!$D$68,"")))</f>
        <v/>
      </c>
      <c r="Y33" s="129" t="str">
        <f>IF('Matriz de Riesgos'!$U$560="","",IF('Matriz de Riesgos'!$U$560='Matriz Calificación'!$D$68,'Matriz de Riesgos'!$E$560,IF('Matriz de Riesgos'!$U$560&lt;&gt;'Matriz Calificación'!$D$68,"")))</f>
        <v/>
      </c>
      <c r="Z33" s="129" t="str">
        <f>IF('Matriz de Riesgos'!$U$569="","",IF('Matriz de Riesgos'!$U$569='Matriz Calificación'!$D$68,'Matriz de Riesgos'!$E$569,IF('Matriz de Riesgos'!$U$569&lt;&gt;'Matriz Calificación'!$D$68,"")))</f>
        <v/>
      </c>
      <c r="AA33" s="129" t="str">
        <f>IF('Matriz de Riesgos'!$U$578="","",IF('Matriz de Riesgos'!$U$578='Matriz Calificación'!$D$68,'Matriz de Riesgos'!$E$578,IF('Matriz de Riesgos'!$U$578&lt;&gt;'Matriz Calificación'!$D$68,"")))</f>
        <v/>
      </c>
      <c r="AB33" s="129" t="str">
        <f>IF('Matriz de Riesgos'!$U$587="","",IF('Matriz de Riesgos'!$U$587='Matriz Calificación'!$D$68,'Matriz de Riesgos'!$E$587,IF('Matriz de Riesgos'!$U$587&lt;&gt;'Matriz Calificación'!$D$68,"")))</f>
        <v/>
      </c>
      <c r="AC33" s="129" t="str">
        <f>IF('Matriz de Riesgos'!$U$596="","",IF('Matriz de Riesgos'!$U$596='Matriz Calificación'!$D$68,'Matriz de Riesgos'!$E$596,IF('Matriz de Riesgos'!$U$596&lt;&gt;'Matriz Calificación'!$D$68,"")))</f>
        <v/>
      </c>
      <c r="AD33" s="129" t="str">
        <f>IF('Matriz de Riesgos'!$U$605="","",IF('Matriz de Riesgos'!$U$605='Matriz Calificación'!$D$68,'Matriz de Riesgos'!$E$605,IF('Matriz de Riesgos'!$U$605&lt;&gt;'Matriz Calificación'!$D$68,"")))</f>
        <v/>
      </c>
      <c r="AE33" s="129" t="str">
        <f>IF('Matriz de Riesgos'!$U$614="","",IF('Matriz de Riesgos'!$U$614='Matriz Calificación'!$D$68,'Matriz de Riesgos'!$E$614,IF('Matriz de Riesgos'!$U$614&lt;&gt;'Matriz Calificación'!$D$68,"")))</f>
        <v/>
      </c>
      <c r="AF33" s="129" t="str">
        <f>IF('Matriz de Riesgos'!$U$623="","",IF('Matriz de Riesgos'!$U$623='Matriz Calificación'!$D$68,'Matriz de Riesgos'!$E$623,IF('Matriz de Riesgos'!$U$623&lt;&gt;'Matriz Calificación'!$D$68,"")))</f>
        <v/>
      </c>
      <c r="AG33" s="133" t="str">
        <f>IF('Matriz de Riesgos'!$U$632="","",IF('Matriz de Riesgos'!$U$632='Matriz Calificación'!$D$68,'Matriz de Riesgos'!$E$632,IF('Matriz de Riesgos'!$U$632&lt;&gt;'Matriz Calificación'!$D$68,"")))</f>
        <v/>
      </c>
      <c r="AH33" s="128" t="str">
        <f>IF('Matriz de Riesgos'!$U$551="","",IF('Matriz de Riesgos'!$U$551='Matriz Calificación'!$D$69,'Matriz de Riesgos'!$E$551,IF('Matriz de Riesgos'!$U$551&lt;&gt;'Matriz Calificación'!$D$69,"")))</f>
        <v/>
      </c>
      <c r="AI33" s="129" t="str">
        <f>IF('Matriz de Riesgos'!$U$560="","",IF('Matriz de Riesgos'!$U$560='Matriz Calificación'!$D$69,'Matriz de Riesgos'!$E$560,IF('Matriz de Riesgos'!$U$560&lt;&gt;'Matriz Calificación'!$D$69,"")))</f>
        <v/>
      </c>
      <c r="AJ33" s="129" t="str">
        <f>IF('Matriz de Riesgos'!$U$569="","",IF('Matriz de Riesgos'!$U$569='Matriz Calificación'!$D$69,'Matriz de Riesgos'!$E$569,IF('Matriz de Riesgos'!$U$569&lt;&gt;'Matriz Calificación'!$D$69,"")))</f>
        <v/>
      </c>
      <c r="AK33" s="129" t="str">
        <f>IF('Matriz de Riesgos'!$U$578="","",IF('Matriz de Riesgos'!$U$578='Matriz Calificación'!$D$69,'Matriz de Riesgos'!$E$578,IF('Matriz de Riesgos'!$U$578&lt;&gt;'Matriz Calificación'!$D$69,"")))</f>
        <v/>
      </c>
      <c r="AL33" s="129" t="str">
        <f>IF('Matriz de Riesgos'!$U$587="","",IF('Matriz de Riesgos'!$U$587='Matriz Calificación'!$D$69,'Matriz de Riesgos'!$E$587,IF('Matriz de Riesgos'!$U$587&lt;&gt;'Matriz Calificación'!$D$69,"")))</f>
        <v/>
      </c>
      <c r="AM33" s="129" t="str">
        <f>IF('Matriz de Riesgos'!$U$596="","",IF('Matriz de Riesgos'!$U$596='Matriz Calificación'!$D$69,'Matriz de Riesgos'!$E$596,IF('Matriz de Riesgos'!$U$596&lt;&gt;'Matriz Calificación'!$D$69,"")))</f>
        <v/>
      </c>
      <c r="AN33" s="129" t="str">
        <f>IF('Matriz de Riesgos'!$U$605="","",IF('Matriz de Riesgos'!$U$605='Matriz Calificación'!$D$69,'Matriz de Riesgos'!$E$605,IF('Matriz de Riesgos'!$U$605&lt;&gt;'Matriz Calificación'!$D$69,"")))</f>
        <v/>
      </c>
      <c r="AO33" s="129" t="str">
        <f>IF('Matriz de Riesgos'!$U$614="","",IF('Matriz de Riesgos'!$U$614='Matriz Calificación'!$D$69,'Matriz de Riesgos'!$E$614,IF('Matriz de Riesgos'!$U$614&lt;&gt;'Matriz Calificación'!$D$69,"")))</f>
        <v/>
      </c>
      <c r="AP33" s="129" t="str">
        <f>IF('Matriz de Riesgos'!$U$623="","",IF('Matriz de Riesgos'!$U$623='Matriz Calificación'!$D$69,'Matriz de Riesgos'!$E$623,IF('Matriz de Riesgos'!$U$623&lt;&gt;'Matriz Calificación'!$D$69,"")))</f>
        <v/>
      </c>
      <c r="AQ33" s="133" t="str">
        <f>IF('Matriz de Riesgos'!$U$632="","",IF('Matriz de Riesgos'!$U$632='Matriz Calificación'!$D$69,'Matriz de Riesgos'!$E$632,IF('Matriz de Riesgos'!$U$632&lt;&gt;'Matriz Calificación'!$D$69,"")))</f>
        <v/>
      </c>
      <c r="AR33" s="134" t="str">
        <f>IF('Matriz de Riesgos'!$U$551="","",IF('Matriz de Riesgos'!$U$551='Matriz Calificación'!$D$77,'Matriz de Riesgos'!$E$551,IF('Matriz de Riesgos'!$U$551&lt;&gt;'Matriz Calificación'!$D$77,"")))</f>
        <v/>
      </c>
      <c r="AS33" s="135" t="str">
        <f>IF('Matriz de Riesgos'!$U$560="","",IF('Matriz de Riesgos'!$U$560='Matriz Calificación'!$D$77,'Matriz de Riesgos'!$E$560,IF('Matriz de Riesgos'!$U$560&lt;&gt;'Matriz Calificación'!$D$77,"")))</f>
        <v/>
      </c>
      <c r="AT33" s="135" t="str">
        <f>IF('Matriz de Riesgos'!$U$569="","",IF('Matriz de Riesgos'!$U$569='Matriz Calificación'!$D$77,'Matriz de Riesgos'!$E$569,IF('Matriz de Riesgos'!$U$569&lt;&gt;'Matriz Calificación'!$D$77,"")))</f>
        <v/>
      </c>
      <c r="AU33" s="135" t="str">
        <f>IF('Matriz de Riesgos'!$U$578="","",IF('Matriz de Riesgos'!$U$578='Matriz Calificación'!$D$77,'Matriz de Riesgos'!$E$578,IF('Matriz de Riesgos'!$U$578&lt;&gt;'Matriz Calificación'!$D$77,"")))</f>
        <v/>
      </c>
      <c r="AV33" s="151" t="str">
        <f>IF('Matriz de Riesgos'!$U$587="","",IF('Matriz de Riesgos'!$U$587='Matriz Calificación'!$D$77,'Matriz de Riesgos'!$E$587,IF('Matriz de Riesgos'!$U$587&lt;&gt;'Matriz Calificación'!$D$77,"")))</f>
        <v/>
      </c>
      <c r="AW33" s="151" t="str">
        <f>IF('Matriz de Riesgos'!$U$596="","",IF('Matriz de Riesgos'!$U$596='Matriz Calificación'!$D$77,'Matriz de Riesgos'!$E$596,IF('Matriz de Riesgos'!$U$596&lt;&gt;'Matriz Calificación'!$D$77,"")))</f>
        <v/>
      </c>
      <c r="AX33" s="151" t="str">
        <f>IF('Matriz de Riesgos'!$U$605="","",IF('Matriz de Riesgos'!$U$605='Matriz Calificación'!$D$77,'Matriz de Riesgos'!$E$605,IF('Matriz de Riesgos'!$U$605&lt;&gt;'Matriz Calificación'!$D$77,"")))</f>
        <v/>
      </c>
      <c r="AY33" s="151" t="str">
        <f>IF('Matriz de Riesgos'!$U$614="","",IF('Matriz de Riesgos'!$U$614='Matriz Calificación'!$D$77,'Matriz de Riesgos'!$E$614,IF('Matriz de Riesgos'!$U$614&lt;&gt;'Matriz Calificación'!$D$77,"")))</f>
        <v/>
      </c>
      <c r="AZ33" s="151" t="str">
        <f>IF('Matriz de Riesgos'!$U$623="","",IF('Matriz de Riesgos'!$U$623='Matriz Calificación'!$D$77,'Matriz de Riesgos'!$E$623,IF('Matriz de Riesgos'!$U$623&lt;&gt;'Matriz Calificación'!$D$77,"")))</f>
        <v/>
      </c>
      <c r="BA33" s="136" t="str">
        <f>IF('Matriz de Riesgos'!$U$632="","",IF('Matriz de Riesgos'!$U$632='Matriz Calificación'!$D$77,'Matriz de Riesgos'!$E$632,IF('Matriz de Riesgos'!$U$632&lt;&gt;'Matriz Calificación'!$D$77,"")))</f>
        <v/>
      </c>
    </row>
    <row r="34" spans="2:57" ht="12" customHeight="1" x14ac:dyDescent="0.25">
      <c r="B34" s="354" t="s">
        <v>109</v>
      </c>
      <c r="C34" s="356">
        <v>1</v>
      </c>
      <c r="D34" s="120" t="str">
        <f>IF('Matriz de Riesgos'!$U$11="","",IF('Matriz de Riesgos'!$U$11='Matriz Calificación'!$D$70,'Matriz de Riesgos'!$E$11,IF('Matriz de Riesgos'!$U$11&lt;&gt;'Matriz Calificación'!$D$70,"")))</f>
        <v/>
      </c>
      <c r="E34" s="121" t="str">
        <f>IF('Matriz de Riesgos'!$U$20="","",IF('Matriz de Riesgos'!$U$20='Matriz Calificación'!$D$70,'Matriz de Riesgos'!$E$20,IF('Matriz de Riesgos'!$U$20&lt;&gt;'Matriz Calificación'!$D$70,"")))</f>
        <v/>
      </c>
      <c r="F34" s="121" t="str">
        <f>IF('Matriz de Riesgos'!$U$29="","",IF('Matriz de Riesgos'!$U$29='Matriz Calificación'!$D$70,'Matriz de Riesgos'!$E$29,IF('Matriz de Riesgos'!$U$29&lt;&gt;'Matriz Calificación'!$D$70,"")))</f>
        <v/>
      </c>
      <c r="G34" s="121" t="str">
        <f>IF('Matriz de Riesgos'!$U$38="","",IF('Matriz de Riesgos'!$U$38='Matriz Calificación'!$D$70,'Matriz de Riesgos'!$E$38,IF('Matriz de Riesgos'!$U$38&lt;&gt;'Matriz Calificación'!$D$70,"")))</f>
        <v/>
      </c>
      <c r="H34" s="121" t="str">
        <f>IF('Matriz de Riesgos'!$U$47="","",IF('Matriz de Riesgos'!$U$47='Matriz Calificación'!$D$70,'Matriz de Riesgos'!$E$47,IF('Matriz de Riesgos'!$U$47&lt;&gt;'Matriz Calificación'!$D$70,"")))</f>
        <v/>
      </c>
      <c r="I34" s="121" t="str">
        <f>IF('Matriz de Riesgos'!$U$56="","",IF('Matriz de Riesgos'!$U$56='Matriz Calificación'!$D$70,'Matriz de Riesgos'!$E$56,IF('Matriz de Riesgos'!$U$56&lt;&gt;'Matriz Calificación'!$D$70,"")))</f>
        <v/>
      </c>
      <c r="J34" s="121" t="str">
        <f>IF('Matriz de Riesgos'!$U$65="","",IF('Matriz de Riesgos'!$U$65='Matriz Calificación'!$D$70,'Matriz de Riesgos'!$E$65,IF('Matriz de Riesgos'!$U$65&lt;&gt;'Matriz Calificación'!$D$70,"")))</f>
        <v/>
      </c>
      <c r="K34" s="121" t="str">
        <f>IF('Matriz de Riesgos'!$U$74="","",IF('Matriz de Riesgos'!$U$74='Matriz Calificación'!$D$70,'Matriz de Riesgos'!$E$74,IF('Matriz de Riesgos'!$U$74&lt;&gt;'Matriz Calificación'!$D$70,"")))</f>
        <v/>
      </c>
      <c r="L34" s="121" t="str">
        <f>IF('Matriz de Riesgos'!$U$83="","",IF('Matriz de Riesgos'!$U$83='Matriz Calificación'!$D$70,'Matriz de Riesgos'!$E$83,IF('Matriz de Riesgos'!$U$83&lt;&gt;'Matriz Calificación'!$D$70,"")))</f>
        <v/>
      </c>
      <c r="M34" s="122" t="str">
        <f>IF('Matriz de Riesgos'!$U$92="","",IF('Matriz de Riesgos'!$U$92='Matriz Calificación'!$D$70,'Matriz de Riesgos'!$E$92,IF('Matriz de Riesgos'!$U$92&lt;&gt;'Matriz Calificación'!$D$70,"")))</f>
        <v/>
      </c>
      <c r="N34" s="120" t="str">
        <f>IF('Matriz de Riesgos'!$U$11="","",IF('Matriz de Riesgos'!$U$11='Matriz Calificación'!$D$71,'Matriz de Riesgos'!$E$11,IF('Matriz de Riesgos'!$U$11&lt;&gt;'Matriz Calificación'!$D$71,"")))</f>
        <v/>
      </c>
      <c r="O34" s="121" t="str">
        <f>IF('Matriz de Riesgos'!$U$20="","",IF('Matriz de Riesgos'!$U$20='Matriz Calificación'!$D$71,'Matriz de Riesgos'!$E$20,IF('Matriz de Riesgos'!$U$20&lt;&gt;'Matriz Calificación'!$D$71,"")))</f>
        <v/>
      </c>
      <c r="P34" s="121" t="str">
        <f>IF('Matriz de Riesgos'!$U$29="","",IF('Matriz de Riesgos'!$U$29='Matriz Calificación'!$D$71,'Matriz de Riesgos'!$E$29,IF('Matriz de Riesgos'!$U$29&lt;&gt;'Matriz Calificación'!$D$71,"")))</f>
        <v/>
      </c>
      <c r="Q34" s="121" t="str">
        <f>IF('Matriz de Riesgos'!$U$38="","",IF('Matriz de Riesgos'!$U$38='Matriz Calificación'!$D$71,'Matriz de Riesgos'!$E$38,IF('Matriz de Riesgos'!$U$38&lt;&gt;'Matriz Calificación'!$D$71,"")))</f>
        <v/>
      </c>
      <c r="R34" s="121" t="str">
        <f>IF('Matriz de Riesgos'!$U$47="","",IF('Matriz de Riesgos'!$U$47='Matriz Calificación'!$D$71,'Matriz de Riesgos'!$E$47,IF('Matriz de Riesgos'!$U$47&lt;&gt;'Matriz Calificación'!$D$71,"")))</f>
        <v/>
      </c>
      <c r="S34" s="121" t="str">
        <f>IF('Matriz de Riesgos'!$U$56="","",IF('Matriz de Riesgos'!$U$56='Matriz Calificación'!$D$71,'Matriz de Riesgos'!$E$56,IF('Matriz de Riesgos'!$U$56&lt;&gt;'Matriz Calificación'!$D$71,"")))</f>
        <v/>
      </c>
      <c r="T34" s="121" t="str">
        <f>IF('Matriz de Riesgos'!$U$65="","",IF('Matriz de Riesgos'!$U$65='Matriz Calificación'!$D$71,'Matriz de Riesgos'!$E$65,IF('Matriz de Riesgos'!$U$65&lt;&gt;'Matriz Calificación'!$D$71,"")))</f>
        <v/>
      </c>
      <c r="U34" s="121" t="str">
        <f>IF('Matriz de Riesgos'!$U$74="","",IF('Matriz de Riesgos'!$U$74='Matriz Calificación'!$D$71,'Matriz de Riesgos'!$E$74,IF('Matriz de Riesgos'!$U$74&lt;&gt;'Matriz Calificación'!$D$71,"")))</f>
        <v/>
      </c>
      <c r="V34" s="121" t="str">
        <f>IF('Matriz de Riesgos'!$U$83="","",IF('Matriz de Riesgos'!$U$83='Matriz Calificación'!$D$71,'Matriz de Riesgos'!$E$83,IF('Matriz de Riesgos'!$U$83&lt;&gt;'Matriz Calificación'!$D$71,"")))</f>
        <v/>
      </c>
      <c r="W34" s="122" t="str">
        <f>IF('Matriz de Riesgos'!$U$92="","",IF('Matriz de Riesgos'!$U$92='Matriz Calificación'!$D$71,'Matriz de Riesgos'!$E$92,IF('Matriz de Riesgos'!$U$92&lt;&gt;'Matriz Calificación'!$D$71,"")))</f>
        <v/>
      </c>
      <c r="X34" s="120" t="str">
        <f>IF('Matriz de Riesgos'!$U$11="","",IF('Matriz de Riesgos'!$U$11='Matriz Calificación'!$D$72,'Matriz de Riesgos'!$E$11,IF('Matriz de Riesgos'!$U$11&lt;&gt;'Matriz Calificación'!$D$72,"")))</f>
        <v/>
      </c>
      <c r="Y34" s="121" t="str">
        <f>IF('Matriz de Riesgos'!$U$20="","",IF('Matriz de Riesgos'!$U$20='Matriz Calificación'!$D$72,'Matriz de Riesgos'!$E$20,IF('Matriz de Riesgos'!$U$20&lt;&gt;'Matriz Calificación'!$D$72,"")))</f>
        <v/>
      </c>
      <c r="Z34" s="121" t="str">
        <f>IF('Matriz de Riesgos'!$U$29="","",IF('Matriz de Riesgos'!$U$29='Matriz Calificación'!$D$72,'Matriz de Riesgos'!$E$29,IF('Matriz de Riesgos'!$U$29&lt;&gt;'Matriz Calificación'!$D$72,"")))</f>
        <v/>
      </c>
      <c r="AA34" s="121" t="str">
        <f>IF('Matriz de Riesgos'!$U$38="","",IF('Matriz de Riesgos'!$U$38='Matriz Calificación'!$D$72,'Matriz de Riesgos'!$E$38,IF('Matriz de Riesgos'!$U$38&lt;&gt;'Matriz Calificación'!$D$72,"")))</f>
        <v/>
      </c>
      <c r="AB34" s="121" t="str">
        <f>IF('Matriz de Riesgos'!$U$47="","",IF('Matriz de Riesgos'!$U$47='Matriz Calificación'!$D$72,'Matriz de Riesgos'!$E$47,IF('Matriz de Riesgos'!$U$47&lt;&gt;'Matriz Calificación'!$D$72,"")))</f>
        <v/>
      </c>
      <c r="AC34" s="121" t="str">
        <f>IF('Matriz de Riesgos'!$U$56="","",IF('Matriz de Riesgos'!$U$56='Matriz Calificación'!$D$72,'Matriz de Riesgos'!$E$56,IF('Matriz de Riesgos'!$U$56&lt;&gt;'Matriz Calificación'!$D$72,"")))</f>
        <v/>
      </c>
      <c r="AD34" s="121" t="str">
        <f>IF('Matriz de Riesgos'!$U$65="","",IF('Matriz de Riesgos'!$U$65='Matriz Calificación'!$D$72,'Matriz de Riesgos'!$E$65,IF('Matriz de Riesgos'!$U$65&lt;&gt;'Matriz Calificación'!$D$72,"")))</f>
        <v/>
      </c>
      <c r="AE34" s="121" t="str">
        <f>IF('Matriz de Riesgos'!$U$74="","",IF('Matriz de Riesgos'!$U$74='Matriz Calificación'!$D$72,'Matriz de Riesgos'!$E$74,IF('Matriz de Riesgos'!$U$74&lt;&gt;'Matriz Calificación'!$D$72,"")))</f>
        <v/>
      </c>
      <c r="AF34" s="121" t="str">
        <f>IF('Matriz de Riesgos'!$U$83="","",IF('Matriz de Riesgos'!$U$83='Matriz Calificación'!$D$72,'Matriz de Riesgos'!$E$83,IF('Matriz de Riesgos'!$U$83&lt;&gt;'Matriz Calificación'!$D$72,"")))</f>
        <v/>
      </c>
      <c r="AG34" s="122" t="str">
        <f>IF('Matriz de Riesgos'!$U$92="","",IF('Matriz de Riesgos'!$U$92='Matriz Calificación'!$D$72,'Matriz de Riesgos'!$E$92,IF('Matriz de Riesgos'!$U$92&lt;&gt;'Matriz Calificación'!$D$72,"")))</f>
        <v/>
      </c>
      <c r="AH34" s="120" t="str">
        <f>IF('Matriz de Riesgos'!$U$11="","",IF('Matriz de Riesgos'!$U$11='Matriz Calificación'!$D$73,'Matriz de Riesgos'!$E$11,IF('Matriz de Riesgos'!$U$11&lt;&gt;'Matriz Calificación'!$D$73,"")))</f>
        <v/>
      </c>
      <c r="AI34" s="121" t="str">
        <f>IF('Matriz de Riesgos'!$U$20="","",IF('Matriz de Riesgos'!$U$20='Matriz Calificación'!$D$73,'Matriz de Riesgos'!$E$20,IF('Matriz de Riesgos'!$U$20&lt;&gt;'Matriz Calificación'!$D$73,"")))</f>
        <v/>
      </c>
      <c r="AJ34" s="121" t="str">
        <f>IF('Matriz de Riesgos'!$U$29="","",IF('Matriz de Riesgos'!$U$29='Matriz Calificación'!$D$73,'Matriz de Riesgos'!$E$29,IF('Matriz de Riesgos'!$U$29&lt;&gt;'Matriz Calificación'!$D$73,"")))</f>
        <v/>
      </c>
      <c r="AK34" s="121" t="str">
        <f>IF('Matriz de Riesgos'!$U$38="","",IF('Matriz de Riesgos'!$U$38='Matriz Calificación'!$D$73,'Matriz de Riesgos'!$E$38,IF('Matriz de Riesgos'!$U$38&lt;&gt;'Matriz Calificación'!$D$73,"")))</f>
        <v/>
      </c>
      <c r="AL34" s="121" t="str">
        <f>IF('Matriz de Riesgos'!$U$47="","",IF('Matriz de Riesgos'!$U$47='Matriz Calificación'!$D$73,'Matriz de Riesgos'!$E$47,IF('Matriz de Riesgos'!$U$47&lt;&gt;'Matriz Calificación'!$D$73,"")))</f>
        <v/>
      </c>
      <c r="AM34" s="121" t="str">
        <f>IF('Matriz de Riesgos'!$U$56="","",IF('Matriz de Riesgos'!$U$56='Matriz Calificación'!$D$73,'Matriz de Riesgos'!$E$56,IF('Matriz de Riesgos'!$U$56&lt;&gt;'Matriz Calificación'!$D$73,"")))</f>
        <v>R6</v>
      </c>
      <c r="AN34" s="121" t="str">
        <f>IF('Matriz de Riesgos'!$U$65="","",IF('Matriz de Riesgos'!$U$65='Matriz Calificación'!$D$73,'Matriz de Riesgos'!$E$65,IF('Matriz de Riesgos'!$U$65&lt;&gt;'Matriz Calificación'!$D$73,"")))</f>
        <v/>
      </c>
      <c r="AO34" s="121" t="str">
        <f>IF('Matriz de Riesgos'!$U$74="","",IF('Matriz de Riesgos'!$U$74='Matriz Calificación'!$D$73,'Matriz de Riesgos'!$E$74,IF('Matriz de Riesgos'!$U$74&lt;&gt;'Matriz Calificación'!$D$73,"")))</f>
        <v/>
      </c>
      <c r="AP34" s="121" t="str">
        <f>IF('Matriz de Riesgos'!$U$83="","",IF('Matriz de Riesgos'!$U$83='Matriz Calificación'!$D$73,'Matriz de Riesgos'!$E$83,IF('Matriz de Riesgos'!$U$83&lt;&gt;'Matriz Calificación'!$D$73,"")))</f>
        <v/>
      </c>
      <c r="AQ34" s="122" t="str">
        <f>IF('Matriz de Riesgos'!$U$92="","",IF('Matriz de Riesgos'!$U$92='Matriz Calificación'!$D$73,'Matriz de Riesgos'!$E$92,IF('Matriz de Riesgos'!$U$92&lt;&gt;'Matriz Calificación'!$D$73,"")))</f>
        <v/>
      </c>
      <c r="AR34" s="123" t="str">
        <f>IF('Matriz de Riesgos'!$U$11="","",IF('Matriz de Riesgos'!$U$11='Matriz Calificación'!$D$78,'Matriz de Riesgos'!$E$11,IF('Matriz de Riesgos'!$U$11&lt;&gt;'Matriz Calificación'!$D$78,"")))</f>
        <v>R1</v>
      </c>
      <c r="AS34" s="124" t="str">
        <f>IF('Matriz de Riesgos'!$U$20="","",IF('Matriz de Riesgos'!$U$20='Matriz Calificación'!$D$78,'Matriz de Riesgos'!$E$20,IF('Matriz de Riesgos'!$U$20&lt;&gt;'Matriz Calificación'!$D$78,"")))</f>
        <v/>
      </c>
      <c r="AT34" s="124" t="str">
        <f>IF('Matriz de Riesgos'!$U$29="","",IF('Matriz de Riesgos'!$U$29='Matriz Calificación'!$D$78,'Matriz de Riesgos'!$E$29,IF('Matriz de Riesgos'!$U$29&lt;&gt;'Matriz Calificación'!$D$78,"")))</f>
        <v>R3</v>
      </c>
      <c r="AU34" s="124" t="str">
        <f>IF('Matriz de Riesgos'!$U$38="","",IF('Matriz de Riesgos'!$U$38='Matriz Calificación'!$D$78,'Matriz de Riesgos'!$E$38,IF('Matriz de Riesgos'!$U$38&lt;&gt;'Matriz Calificación'!$D$78,"")))</f>
        <v/>
      </c>
      <c r="AV34" s="150" t="str">
        <f>IF('Matriz de Riesgos'!$U$47="","",IF('Matriz de Riesgos'!$U$47='Matriz Calificación'!$D$78,'Matriz de Riesgos'!$E$47,IF('Matriz de Riesgos'!$U$47&lt;&gt;'Matriz Calificación'!$D$78,"")))</f>
        <v/>
      </c>
      <c r="AW34" s="150" t="str">
        <f>IF('Matriz de Riesgos'!$U$56="","",IF('Matriz de Riesgos'!$U$56='Matriz Calificación'!$D$78,'Matriz de Riesgos'!$E$56,IF('Matriz de Riesgos'!$U$56&lt;&gt;'Matriz Calificación'!$D$78,"")))</f>
        <v/>
      </c>
      <c r="AX34" s="150" t="str">
        <f>IF('Matriz de Riesgos'!$U$65="","",IF('Matriz de Riesgos'!$U$65='Matriz Calificación'!$D$78,'Matriz de Riesgos'!$E$65,IF('Matriz de Riesgos'!$U$65&lt;&gt;'Matriz Calificación'!$D$78,"")))</f>
        <v/>
      </c>
      <c r="AY34" s="150" t="str">
        <f>IF('Matriz de Riesgos'!$U$74="","",IF('Matriz de Riesgos'!$U$74='Matriz Calificación'!$D$78,'Matriz de Riesgos'!$E$74,IF('Matriz de Riesgos'!$U$74&lt;&gt;'Matriz Calificación'!$D$78,"")))</f>
        <v/>
      </c>
      <c r="AZ34" s="150" t="str">
        <f>IF('Matriz de Riesgos'!$U$83="","",IF('Matriz de Riesgos'!$U$83='Matriz Calificación'!$D$78,'Matriz de Riesgos'!$E$83,IF('Matriz de Riesgos'!$U$83&lt;&gt;'Matriz Calificación'!$D$78,"")))</f>
        <v/>
      </c>
      <c r="BA34" s="125" t="str">
        <f>IF('Matriz de Riesgos'!$U$92="","",IF('Matriz de Riesgos'!$U$92='Matriz Calificación'!$D$78,'Matriz de Riesgos'!$E$92,IF('Matriz de Riesgos'!$U$92&lt;&gt;'Matriz Calificación'!$D$78,"")))</f>
        <v/>
      </c>
    </row>
    <row r="35" spans="2:57" ht="12" customHeight="1" x14ac:dyDescent="0.25">
      <c r="B35" s="354"/>
      <c r="C35" s="357"/>
      <c r="D35" s="128" t="str">
        <f>IF('Matriz de Riesgos'!$U$101="","",IF('Matriz de Riesgos'!$U$101='Matriz Calificación'!$D$70,'Matriz de Riesgos'!$E$101,IF('Matriz de Riesgos'!$U$101&lt;&gt;'Matriz Calificación'!$D$70,"")))</f>
        <v/>
      </c>
      <c r="E35" s="129" t="str">
        <f>IF('Matriz de Riesgos'!$U$110="","",IF('Matriz de Riesgos'!$U$110='Matriz Calificación'!$D$70,'Matriz de Riesgos'!$E$110,IF('Matriz de Riesgos'!$U$110&lt;&gt;'Matriz Calificación'!$D$70,"")))</f>
        <v/>
      </c>
      <c r="F35" s="129" t="str">
        <f>IF('Matriz de Riesgos'!$U$119="","",IF('Matriz de Riesgos'!$U$119='Matriz Calificación'!$D$70,'Matriz de Riesgos'!$E$119,IF('Matriz de Riesgos'!$U$119&lt;&gt;'Matriz Calificación'!$D$70,"")))</f>
        <v/>
      </c>
      <c r="G35" s="129" t="str">
        <f>IF('Matriz de Riesgos'!$U$128="","",IF('Matriz de Riesgos'!$U$128='Matriz Calificación'!$D$70,'Matriz de Riesgos'!$E$128,IF('Matriz de Riesgos'!$U$128&lt;&gt;'Matriz Calificación'!$D$70,"")))</f>
        <v/>
      </c>
      <c r="H35" s="129" t="str">
        <f>IF('Matriz de Riesgos'!$U$137="","",IF('Matriz de Riesgos'!$U$137='Matriz Calificación'!$D$70,'Matriz de Riesgos'!$E$137,IF('Matriz de Riesgos'!$U$137&lt;&gt;'Matriz Calificación'!$D$70,"")))</f>
        <v/>
      </c>
      <c r="I35" s="129" t="str">
        <f>IF('Matriz de Riesgos'!$U$146="","",IF('Matriz de Riesgos'!$U$146='Matriz Calificación'!$D$70,'Matriz de Riesgos'!$E$146,IF('Matriz de Riesgos'!$U$146&lt;&gt;'Matriz Calificación'!$D$70,"")))</f>
        <v/>
      </c>
      <c r="J35" s="129" t="str">
        <f>IF('Matriz de Riesgos'!$U$155="","",IF('Matriz de Riesgos'!$U$155='Matriz Calificación'!$D$70,'Matriz de Riesgos'!$E$155,IF('Matriz de Riesgos'!$U$155&lt;&gt;'Matriz Calificación'!$D$70,"")))</f>
        <v/>
      </c>
      <c r="K35" s="129" t="str">
        <f>IF('Matriz de Riesgos'!$U$164="","",IF('Matriz de Riesgos'!$U$164='Matriz Calificación'!$D$70,'Matriz de Riesgos'!$E$164,IF('Matriz de Riesgos'!$U$164&lt;&gt;'Matriz Calificación'!$D$70,"")))</f>
        <v/>
      </c>
      <c r="L35" s="129" t="str">
        <f>IF('Matriz de Riesgos'!$U$173="","",IF('Matriz de Riesgos'!$U$173='Matriz Calificación'!$D$70,'Matriz de Riesgos'!$E$173,IF('Matriz de Riesgos'!$U$173&lt;&gt;'Matriz Calificación'!$D$70,"")))</f>
        <v/>
      </c>
      <c r="M35" s="133" t="str">
        <f>IF('Matriz de Riesgos'!$U$182="","",IF('Matriz de Riesgos'!$U$182='Matriz Calificación'!$D$70,'Matriz de Riesgos'!$E$182,IF('Matriz de Riesgos'!$U$182&lt;&gt;'Matriz Calificación'!$D$70,"")))</f>
        <v/>
      </c>
      <c r="N35" s="128" t="str">
        <f>IF('Matriz de Riesgos'!$U$101="","",IF('Matriz de Riesgos'!$U$101='Matriz Calificación'!$D$71,'Matriz de Riesgos'!$E$101,IF('Matriz de Riesgos'!$U$101&lt;&gt;'Matriz Calificación'!$D$71,"")))</f>
        <v/>
      </c>
      <c r="O35" s="129" t="str">
        <f>IF('Matriz de Riesgos'!$U$110="","",IF('Matriz de Riesgos'!$U$110='Matriz Calificación'!$D$71,'Matriz de Riesgos'!$E$110,IF('Matriz de Riesgos'!$U$110&lt;&gt;'Matriz Calificación'!$D$71,"")))</f>
        <v/>
      </c>
      <c r="P35" s="129" t="str">
        <f>IF('Matriz de Riesgos'!$U$119="","",IF('Matriz de Riesgos'!$U$119='Matriz Calificación'!$D$71,'Matriz de Riesgos'!$E$119,IF('Matriz de Riesgos'!$U$119&lt;&gt;'Matriz Calificación'!$D$71,"")))</f>
        <v/>
      </c>
      <c r="Q35" s="129" t="str">
        <f>IF('Matriz de Riesgos'!$U$128="","",IF('Matriz de Riesgos'!$U$128='Matriz Calificación'!$D$71,'Matriz de Riesgos'!$E$128,IF('Matriz de Riesgos'!$U$128&lt;&gt;'Matriz Calificación'!$D$71,"")))</f>
        <v/>
      </c>
      <c r="R35" s="129" t="str">
        <f>IF('Matriz de Riesgos'!$U$137="","",IF('Matriz de Riesgos'!$U$137='Matriz Calificación'!$D$71,'Matriz de Riesgos'!$E$137,IF('Matriz de Riesgos'!$U$137&lt;&gt;'Matriz Calificación'!$D$71,"")))</f>
        <v/>
      </c>
      <c r="S35" s="129" t="str">
        <f>IF('Matriz de Riesgos'!$U$146="","",IF('Matriz de Riesgos'!$U$146='Matriz Calificación'!$D$71,'Matriz de Riesgos'!$E$146,IF('Matriz de Riesgos'!$U$146&lt;&gt;'Matriz Calificación'!$D$71,"")))</f>
        <v/>
      </c>
      <c r="T35" s="129" t="str">
        <f>IF('Matriz de Riesgos'!$U$155="","",IF('Matriz de Riesgos'!$U$155='Matriz Calificación'!$D$71,'Matriz de Riesgos'!$E$155,IF('Matriz de Riesgos'!$U$155&lt;&gt;'Matriz Calificación'!$D$71,"")))</f>
        <v/>
      </c>
      <c r="U35" s="129" t="str">
        <f>IF('Matriz de Riesgos'!$U$164="","",IF('Matriz de Riesgos'!$U$164='Matriz Calificación'!$D$71,'Matriz de Riesgos'!$E$164,IF('Matriz de Riesgos'!$U$164&lt;&gt;'Matriz Calificación'!$D$71,"")))</f>
        <v/>
      </c>
      <c r="V35" s="129" t="str">
        <f>IF('Matriz de Riesgos'!$U$173="","",IF('Matriz de Riesgos'!$U$173='Matriz Calificación'!$D$71,'Matriz de Riesgos'!$E$173,IF('Matriz de Riesgos'!$U$173&lt;&gt;'Matriz Calificación'!$D$71,"")))</f>
        <v/>
      </c>
      <c r="W35" s="133" t="str">
        <f>IF('Matriz de Riesgos'!$U$182="","",IF('Matriz de Riesgos'!$U$182='Matriz Calificación'!$D$71,'Matriz de Riesgos'!$E$182,IF('Matriz de Riesgos'!$U$182&lt;&gt;'Matriz Calificación'!$D$71,"")))</f>
        <v/>
      </c>
      <c r="X35" s="128" t="str">
        <f>IF('Matriz de Riesgos'!$U$101="","",IF('Matriz de Riesgos'!$U$101='Matriz Calificación'!$D$72,'Matriz de Riesgos'!$E$101,IF('Matriz de Riesgos'!$U$101&lt;&gt;'Matriz Calificación'!$D$72,"")))</f>
        <v/>
      </c>
      <c r="Y35" s="129" t="str">
        <f>IF('Matriz de Riesgos'!$U$110="","",IF('Matriz de Riesgos'!$U$110='Matriz Calificación'!$D$72,'Matriz de Riesgos'!$E$110,IF('Matriz de Riesgos'!$U$110&lt;&gt;'Matriz Calificación'!$D$72,"")))</f>
        <v/>
      </c>
      <c r="Z35" s="129" t="str">
        <f>IF('Matriz de Riesgos'!$U$119="","",IF('Matriz de Riesgos'!$U$119='Matriz Calificación'!$D$72,'Matriz de Riesgos'!$E$119,IF('Matriz de Riesgos'!$U$119&lt;&gt;'Matriz Calificación'!$D$72,"")))</f>
        <v/>
      </c>
      <c r="AA35" s="129" t="str">
        <f>IF('Matriz de Riesgos'!$U$128="","",IF('Matriz de Riesgos'!$U$128='Matriz Calificación'!$D$72,'Matriz de Riesgos'!$E$128,IF('Matriz de Riesgos'!$U$128&lt;&gt;'Matriz Calificación'!$D$72,"")))</f>
        <v/>
      </c>
      <c r="AB35" s="129" t="str">
        <f>IF('Matriz de Riesgos'!$U$137="","",IF('Matriz de Riesgos'!$U$137='Matriz Calificación'!$D$72,'Matriz de Riesgos'!$E$137,IF('Matriz de Riesgos'!$U$137&lt;&gt;'Matriz Calificación'!$D$72,"")))</f>
        <v/>
      </c>
      <c r="AC35" s="129" t="str">
        <f>IF('Matriz de Riesgos'!$U$146="","",IF('Matriz de Riesgos'!$U$146='Matriz Calificación'!$D$72,'Matriz de Riesgos'!$E$146,IF('Matriz de Riesgos'!$U$146&lt;&gt;'Matriz Calificación'!$D$72,"")))</f>
        <v/>
      </c>
      <c r="AD35" s="129" t="str">
        <f>IF('Matriz de Riesgos'!$U$155="","",IF('Matriz de Riesgos'!$U$155='Matriz Calificación'!$D$72,'Matriz de Riesgos'!$E$155,IF('Matriz de Riesgos'!$U$155&lt;&gt;'Matriz Calificación'!$D$72,"")))</f>
        <v/>
      </c>
      <c r="AE35" s="129" t="str">
        <f>IF('Matriz de Riesgos'!$U$164="","",IF('Matriz de Riesgos'!$U$164='Matriz Calificación'!$D$72,'Matriz de Riesgos'!$E$164,IF('Matriz de Riesgos'!$U$164&lt;&gt;'Matriz Calificación'!$D$72,"")))</f>
        <v/>
      </c>
      <c r="AF35" s="129" t="str">
        <f>IF('Matriz de Riesgos'!$U$173="","",IF('Matriz de Riesgos'!$U$173='Matriz Calificación'!$D$72,'Matriz de Riesgos'!$E$173,IF('Matriz de Riesgos'!$U$173&lt;&gt;'Matriz Calificación'!$D$72,"")))</f>
        <v/>
      </c>
      <c r="AG35" s="133" t="str">
        <f>IF('Matriz de Riesgos'!$U$182="","",IF('Matriz de Riesgos'!$U$182='Matriz Calificación'!$D$72,'Matriz de Riesgos'!$E$182,IF('Matriz de Riesgos'!$U$182&lt;&gt;'Matriz Calificación'!$D$72,"")))</f>
        <v/>
      </c>
      <c r="AH35" s="128" t="str">
        <f>IF('Matriz de Riesgos'!$U$101="","",IF('Matriz de Riesgos'!$U$101='Matriz Calificación'!$D$73,'Matriz de Riesgos'!$E$101,IF('Matriz de Riesgos'!$U$101&lt;&gt;'Matriz Calificación'!$D$73,"")))</f>
        <v/>
      </c>
      <c r="AI35" s="129" t="str">
        <f>IF('Matriz de Riesgos'!$U$110="","",IF('Matriz de Riesgos'!$U$110='Matriz Calificación'!$D$73,'Matriz de Riesgos'!$E$110,IF('Matriz de Riesgos'!$U$110&lt;&gt;'Matriz Calificación'!$D$73,"")))</f>
        <v/>
      </c>
      <c r="AJ35" s="129" t="str">
        <f>IF('Matriz de Riesgos'!$U$119="","",IF('Matriz de Riesgos'!$U$119='Matriz Calificación'!$D$73,'Matriz de Riesgos'!$E$119,IF('Matriz de Riesgos'!$U$119&lt;&gt;'Matriz Calificación'!$D$73,"")))</f>
        <v/>
      </c>
      <c r="AK35" s="129" t="str">
        <f>IF('Matriz de Riesgos'!$U$128="","",IF('Matriz de Riesgos'!$U$128='Matriz Calificación'!$D$73,'Matriz de Riesgos'!$E$128,IF('Matriz de Riesgos'!$U$128&lt;&gt;'Matriz Calificación'!$D$73,"")))</f>
        <v/>
      </c>
      <c r="AL35" s="129" t="str">
        <f>IF('Matriz de Riesgos'!$U$137="","",IF('Matriz de Riesgos'!$U$137='Matriz Calificación'!$D$73,'Matriz de Riesgos'!$E$137,IF('Matriz de Riesgos'!$U$137&lt;&gt;'Matriz Calificación'!$D$73,"")))</f>
        <v/>
      </c>
      <c r="AM35" s="129" t="str">
        <f>IF('Matriz de Riesgos'!$U$146="","",IF('Matriz de Riesgos'!$U$146='Matriz Calificación'!$D$73,'Matriz de Riesgos'!$E$146,IF('Matriz de Riesgos'!$U$146&lt;&gt;'Matriz Calificación'!$D$73,"")))</f>
        <v/>
      </c>
      <c r="AN35" s="129" t="str">
        <f>IF('Matriz de Riesgos'!$U$155="","",IF('Matriz de Riesgos'!$U$155='Matriz Calificación'!$D$73,'Matriz de Riesgos'!$E$155,IF('Matriz de Riesgos'!$U$155&lt;&gt;'Matriz Calificación'!$D$73,"")))</f>
        <v/>
      </c>
      <c r="AO35" s="129" t="str">
        <f>IF('Matriz de Riesgos'!$U$164="","",IF('Matriz de Riesgos'!$U$164='Matriz Calificación'!$D$73,'Matriz de Riesgos'!$E$164,IF('Matriz de Riesgos'!$U$164&lt;&gt;'Matriz Calificación'!$D$73,"")))</f>
        <v/>
      </c>
      <c r="AP35" s="129" t="str">
        <f>IF('Matriz de Riesgos'!$U$173="","",IF('Matriz de Riesgos'!$U$173='Matriz Calificación'!$D$73,'Matriz de Riesgos'!$E$173,IF('Matriz de Riesgos'!$U$173&lt;&gt;'Matriz Calificación'!$D$73,"")))</f>
        <v/>
      </c>
      <c r="AQ35" s="133" t="str">
        <f>IF('Matriz de Riesgos'!$U$182="","",IF('Matriz de Riesgos'!$U$182='Matriz Calificación'!$D$73,'Matriz de Riesgos'!$E$182,IF('Matriz de Riesgos'!$U$182&lt;&gt;'Matriz Calificación'!$D$73,"")))</f>
        <v/>
      </c>
      <c r="AR35" s="134" t="str">
        <f>IF('Matriz de Riesgos'!$U$101="","",IF('Matriz de Riesgos'!$U$101='Matriz Calificación'!$D$78,'Matriz de Riesgos'!$E$101,IF('Matriz de Riesgos'!$U$101&lt;&gt;'Matriz Calificación'!$D$78,"")))</f>
        <v/>
      </c>
      <c r="AS35" s="135" t="str">
        <f>IF('Matriz de Riesgos'!$U$110="","",IF('Matriz de Riesgos'!$U$110='Matriz Calificación'!$D$78,'Matriz de Riesgos'!$E$110,IF('Matriz de Riesgos'!$U$110&lt;&gt;'Matriz Calificación'!$D$78,"")))</f>
        <v/>
      </c>
      <c r="AT35" s="135" t="str">
        <f>IF('Matriz de Riesgos'!$U$119="","",IF('Matriz de Riesgos'!$U$119='Matriz Calificación'!$D$78,'Matriz de Riesgos'!$E$119,IF('Matriz de Riesgos'!$U$119&lt;&gt;'Matriz Calificación'!$D$78,"")))</f>
        <v/>
      </c>
      <c r="AU35" s="135" t="str">
        <f>IF('Matriz de Riesgos'!$U$128="","",IF('Matriz de Riesgos'!$U$128='Matriz Calificación'!$D$78,'Matriz de Riesgos'!$E$128,IF('Matriz de Riesgos'!$U$128&lt;&gt;'Matriz Calificación'!$D$78,"")))</f>
        <v/>
      </c>
      <c r="AV35" s="151" t="str">
        <f>IF('Matriz de Riesgos'!$U$137="","",IF('Matriz de Riesgos'!$U$137='Matriz Calificación'!$D$78,'Matriz de Riesgos'!$E$137,IF('Matriz de Riesgos'!$U$137&lt;&gt;'Matriz Calificación'!$D$78,"")))</f>
        <v/>
      </c>
      <c r="AW35" s="151" t="str">
        <f>IF('Matriz de Riesgos'!$U$146="","",IF('Matriz de Riesgos'!$U$146='Matriz Calificación'!$D$78,'Matriz de Riesgos'!$E$146,IF('Matriz de Riesgos'!$U$146&lt;&gt;'Matriz Calificación'!$D$78,"")))</f>
        <v/>
      </c>
      <c r="AX35" s="151" t="str">
        <f>IF('Matriz de Riesgos'!$U$155="","",IF('Matriz de Riesgos'!$U$155='Matriz Calificación'!$D$78,'Matriz de Riesgos'!$E$155,IF('Matriz de Riesgos'!$U$155&lt;&gt;'Matriz Calificación'!$D$78,"")))</f>
        <v/>
      </c>
      <c r="AY35" s="151" t="str">
        <f>IF('Matriz de Riesgos'!$U$164="","",IF('Matriz de Riesgos'!$U$164='Matriz Calificación'!$D$78,'Matriz de Riesgos'!$E$164,IF('Matriz de Riesgos'!$U$164&lt;&gt;'Matriz Calificación'!$D$78,"")))</f>
        <v/>
      </c>
      <c r="AZ35" s="151" t="str">
        <f>IF('Matriz de Riesgos'!$U$173="","",IF('Matriz de Riesgos'!$U$173='Matriz Calificación'!$D$78,'Matriz de Riesgos'!$E$173,IF('Matriz de Riesgos'!$U$173&lt;&gt;'Matriz Calificación'!$D$78,"")))</f>
        <v/>
      </c>
      <c r="BA35" s="136" t="str">
        <f>IF('Matriz de Riesgos'!$U$182="","",IF('Matriz de Riesgos'!$U$182='Matriz Calificación'!$D$78,'Matriz de Riesgos'!$E$182,IF('Matriz de Riesgos'!$U$182&lt;&gt;'Matriz Calificación'!$D$78,"")))</f>
        <v/>
      </c>
    </row>
    <row r="36" spans="2:57" ht="12" customHeight="1" x14ac:dyDescent="0.25">
      <c r="B36" s="354"/>
      <c r="C36" s="357"/>
      <c r="D36" s="128" t="str">
        <f>IF('Matriz de Riesgos'!$U$191="","",IF('Matriz de Riesgos'!$U$191='Matriz Calificación'!$D$70,'Matriz de Riesgos'!$E$191,IF('Matriz de Riesgos'!$U$191&lt;&gt;'Matriz Calificación'!$D$70,"")))</f>
        <v/>
      </c>
      <c r="E36" s="129" t="str">
        <f>IF('Matriz de Riesgos'!$U$200="","",IF('Matriz de Riesgos'!$U$200='Matriz Calificación'!$D$70,'Matriz de Riesgos'!$E$200,IF('Matriz de Riesgos'!$U$200&lt;&gt;'Matriz Calificación'!$D$70,"")))</f>
        <v/>
      </c>
      <c r="F36" s="129" t="str">
        <f>IF('Matriz de Riesgos'!$U$209="","",IF('Matriz de Riesgos'!$U$209='Matriz Calificación'!$D$70,'Matriz de Riesgos'!$E$209,IF('Matriz de Riesgos'!$U$209&lt;&gt;'Matriz Calificación'!$D$70,"")))</f>
        <v/>
      </c>
      <c r="G36" s="129" t="str">
        <f>IF('Matriz de Riesgos'!$U$218="","",IF('Matriz de Riesgos'!$U$218='Matriz Calificación'!$D$70,'Matriz de Riesgos'!$E$218,IF('Matriz de Riesgos'!$U$218&lt;&gt;'Matriz Calificación'!$D$70,"")))</f>
        <v/>
      </c>
      <c r="H36" s="129" t="str">
        <f>IF('Matriz de Riesgos'!$U$227="","",IF('Matriz de Riesgos'!$U$227='Matriz Calificación'!$D$70,'Matriz de Riesgos'!$E$227,IF('Matriz de Riesgos'!$U$227&lt;&gt;'Matriz Calificación'!$D$70,"")))</f>
        <v/>
      </c>
      <c r="I36" s="129" t="str">
        <f>IF('Matriz de Riesgos'!$U$236="","",IF('Matriz de Riesgos'!$U$236='Matriz Calificación'!$D$70,'Matriz de Riesgos'!$E$236,IF('Matriz de Riesgos'!$U$236&lt;&gt;'Matriz Calificación'!$D$70,"")))</f>
        <v/>
      </c>
      <c r="J36" s="129" t="str">
        <f>IF('Matriz de Riesgos'!$U$245="","",IF('Matriz de Riesgos'!$U$245='Matriz Calificación'!$D$70,'Matriz de Riesgos'!$E$245,IF('Matriz de Riesgos'!$U$245&lt;&gt;'Matriz Calificación'!$D$70,"")))</f>
        <v/>
      </c>
      <c r="K36" s="129" t="str">
        <f>IF('Matriz de Riesgos'!$U$254="","",IF('Matriz de Riesgos'!$U$254='Matriz Calificación'!$D$70,'Matriz de Riesgos'!$E$254,IF('Matriz de Riesgos'!$U$254&lt;&gt;'Matriz Calificación'!$D$70,"")))</f>
        <v/>
      </c>
      <c r="L36" s="129" t="str">
        <f>IF('Matriz de Riesgos'!$U$263="","",IF('Matriz de Riesgos'!$U$263='Matriz Calificación'!$D$70,'Matriz de Riesgos'!$E$263,IF('Matriz de Riesgos'!$U$263&lt;&gt;'Matriz Calificación'!$D$70,"")))</f>
        <v/>
      </c>
      <c r="M36" s="133" t="str">
        <f>IF('Matriz de Riesgos'!$U$272="","",IF('Matriz de Riesgos'!$U$272='Matriz Calificación'!$D$70,'Matriz de Riesgos'!$E$272,IF('Matriz de Riesgos'!$U$272&lt;&gt;'Matriz Calificación'!$D$70,"")))</f>
        <v/>
      </c>
      <c r="N36" s="128" t="str">
        <f>IF('Matriz de Riesgos'!$U$191="","",IF('Matriz de Riesgos'!$U$191='Matriz Calificación'!$D$71,'Matriz de Riesgos'!$E$191,IF('Matriz de Riesgos'!$U$191&lt;&gt;'Matriz Calificación'!$D$71,"")))</f>
        <v/>
      </c>
      <c r="O36" s="129" t="str">
        <f>IF('Matriz de Riesgos'!$U$200="","",IF('Matriz de Riesgos'!$U$200='Matriz Calificación'!$D$71,'Matriz de Riesgos'!$E$200,IF('Matriz de Riesgos'!$U$200&lt;&gt;'Matriz Calificación'!$D$71,"")))</f>
        <v/>
      </c>
      <c r="P36" s="129" t="str">
        <f>IF('Matriz de Riesgos'!$U$209="","",IF('Matriz de Riesgos'!$U$209='Matriz Calificación'!$D$71,'Matriz de Riesgos'!$E$209,IF('Matriz de Riesgos'!$U$209&lt;&gt;'Matriz Calificación'!$D$71,"")))</f>
        <v/>
      </c>
      <c r="Q36" s="129" t="str">
        <f>IF('Matriz de Riesgos'!$U$218="","",IF('Matriz de Riesgos'!$U$218='Matriz Calificación'!$D$71,'Matriz de Riesgos'!$E$218,IF('Matriz de Riesgos'!$U$218&lt;&gt;'Matriz Calificación'!$D$71,"")))</f>
        <v/>
      </c>
      <c r="R36" s="129" t="str">
        <f>IF('Matriz de Riesgos'!$U$227="","",IF('Matriz de Riesgos'!$U$227='Matriz Calificación'!$D$71,'Matriz de Riesgos'!$E$227,IF('Matriz de Riesgos'!$U$227&lt;&gt;'Matriz Calificación'!$D$71,"")))</f>
        <v/>
      </c>
      <c r="S36" s="129" t="str">
        <f>IF('Matriz de Riesgos'!$U$236="","",IF('Matriz de Riesgos'!$U$236='Matriz Calificación'!$D$71,'Matriz de Riesgos'!$E$236,IF('Matriz de Riesgos'!$U$236&lt;&gt;'Matriz Calificación'!$D$71,"")))</f>
        <v/>
      </c>
      <c r="T36" s="129" t="str">
        <f>IF('Matriz de Riesgos'!$U$245="","",IF('Matriz de Riesgos'!$U$245='Matriz Calificación'!$D$71,'Matriz de Riesgos'!$E$245,IF('Matriz de Riesgos'!$U$245&lt;&gt;'Matriz Calificación'!$D$71,"")))</f>
        <v/>
      </c>
      <c r="U36" s="129" t="str">
        <f>IF('Matriz de Riesgos'!$U$254="","",IF('Matriz de Riesgos'!$U$254='Matriz Calificación'!$D$71,'Matriz de Riesgos'!$E$254,IF('Matriz de Riesgos'!$U$254&lt;&gt;'Matriz Calificación'!$D$71,"")))</f>
        <v/>
      </c>
      <c r="V36" s="129" t="str">
        <f>IF('Matriz de Riesgos'!$U$263="","",IF('Matriz de Riesgos'!$U$263='Matriz Calificación'!$D$71,'Matriz de Riesgos'!$E$263,IF('Matriz de Riesgos'!$U$263&lt;&gt;'Matriz Calificación'!$D$71,"")))</f>
        <v/>
      </c>
      <c r="W36" s="133" t="str">
        <f>IF('Matriz de Riesgos'!$U$272="","",IF('Matriz de Riesgos'!$U$272='Matriz Calificación'!$D$71,'Matriz de Riesgos'!$E$272,IF('Matriz de Riesgos'!$U$272&lt;&gt;'Matriz Calificación'!$D$71,"")))</f>
        <v/>
      </c>
      <c r="X36" s="128" t="str">
        <f>IF('Matriz de Riesgos'!$U$191="","",IF('Matriz de Riesgos'!$U$191='Matriz Calificación'!$D$72,'Matriz de Riesgos'!$E$191,IF('Matriz de Riesgos'!$U$191&lt;&gt;'Matriz Calificación'!$D$72,"")))</f>
        <v/>
      </c>
      <c r="Y36" s="129" t="str">
        <f>IF('Matriz de Riesgos'!$U$200="","",IF('Matriz de Riesgos'!$U$200='Matriz Calificación'!$D$72,'Matriz de Riesgos'!$E$200,IF('Matriz de Riesgos'!$U$200&lt;&gt;'Matriz Calificación'!$D$72,"")))</f>
        <v/>
      </c>
      <c r="Z36" s="129" t="str">
        <f>IF('Matriz de Riesgos'!$U$209="","",IF('Matriz de Riesgos'!$U$209='Matriz Calificación'!$D$72,'Matriz de Riesgos'!$E$209,IF('Matriz de Riesgos'!$U$209&lt;&gt;'Matriz Calificación'!$D$72,"")))</f>
        <v/>
      </c>
      <c r="AA36" s="129" t="str">
        <f>IF('Matriz de Riesgos'!$U$218="","",IF('Matriz de Riesgos'!$U$218='Matriz Calificación'!$D$72,'Matriz de Riesgos'!$E$218,IF('Matriz de Riesgos'!$U$218&lt;&gt;'Matriz Calificación'!$D$72,"")))</f>
        <v/>
      </c>
      <c r="AB36" s="129" t="str">
        <f>IF('Matriz de Riesgos'!$U$227="","",IF('Matriz de Riesgos'!$U$227='Matriz Calificación'!$D$72,'Matriz de Riesgos'!$E$227,IF('Matriz de Riesgos'!$U$227&lt;&gt;'Matriz Calificación'!$D$72,"")))</f>
        <v/>
      </c>
      <c r="AC36" s="129" t="str">
        <f>IF('Matriz de Riesgos'!$U$236="","",IF('Matriz de Riesgos'!$U$236='Matriz Calificación'!$D$72,'Matriz de Riesgos'!$E$236,IF('Matriz de Riesgos'!$U$236&lt;&gt;'Matriz Calificación'!$D$72,"")))</f>
        <v/>
      </c>
      <c r="AD36" s="129" t="str">
        <f>IF('Matriz de Riesgos'!$U$245="","",IF('Matriz de Riesgos'!$U$245='Matriz Calificación'!$D$72,'Matriz de Riesgos'!$E$245,IF('Matriz de Riesgos'!$U$245&lt;&gt;'Matriz Calificación'!$D$72,"")))</f>
        <v/>
      </c>
      <c r="AE36" s="129" t="str">
        <f>IF('Matriz de Riesgos'!$U$254="","",IF('Matriz de Riesgos'!$U$254='Matriz Calificación'!$D$72,'Matriz de Riesgos'!$E$254,IF('Matriz de Riesgos'!$U$254&lt;&gt;'Matriz Calificación'!$D$72,"")))</f>
        <v/>
      </c>
      <c r="AF36" s="129" t="str">
        <f>IF('Matriz de Riesgos'!$U$263="","",IF('Matriz de Riesgos'!$U$263='Matriz Calificación'!$D$72,'Matriz de Riesgos'!$E$263,IF('Matriz de Riesgos'!$U$263&lt;&gt;'Matriz Calificación'!$D$72,"")))</f>
        <v/>
      </c>
      <c r="AG36" s="133" t="str">
        <f>IF('Matriz de Riesgos'!$U$272="","",IF('Matriz de Riesgos'!$U$272='Matriz Calificación'!$D$72,'Matriz de Riesgos'!$E$272,IF('Matriz de Riesgos'!$U$272&lt;&gt;'Matriz Calificación'!$D$72,"")))</f>
        <v/>
      </c>
      <c r="AH36" s="128" t="str">
        <f>IF('Matriz de Riesgos'!$U$191="","",IF('Matriz de Riesgos'!$U$191='Matriz Calificación'!$D$73,'Matriz de Riesgos'!$E$191,IF('Matriz de Riesgos'!$U$191&lt;&gt;'Matriz Calificación'!$D$73,"")))</f>
        <v/>
      </c>
      <c r="AI36" s="129" t="str">
        <f>IF('Matriz de Riesgos'!$U$200="","",IF('Matriz de Riesgos'!$U$200='Matriz Calificación'!$D$73,'Matriz de Riesgos'!$E$200,IF('Matriz de Riesgos'!$U$200&lt;&gt;'Matriz Calificación'!$D$73,"")))</f>
        <v/>
      </c>
      <c r="AJ36" s="129" t="str">
        <f>IF('Matriz de Riesgos'!$U$209="","",IF('Matriz de Riesgos'!$U$209='Matriz Calificación'!$D$73,'Matriz de Riesgos'!$E$209,IF('Matriz de Riesgos'!$U$209&lt;&gt;'Matriz Calificación'!$D$73,"")))</f>
        <v/>
      </c>
      <c r="AK36" s="129" t="str">
        <f>IF('Matriz de Riesgos'!$U$218="","",IF('Matriz de Riesgos'!$U$218='Matriz Calificación'!$D$73,'Matriz de Riesgos'!$E$218,IF('Matriz de Riesgos'!$U$218&lt;&gt;'Matriz Calificación'!$D$73,"")))</f>
        <v/>
      </c>
      <c r="AL36" s="129" t="str">
        <f>IF('Matriz de Riesgos'!$U$227="","",IF('Matriz de Riesgos'!$U$227='Matriz Calificación'!$D$73,'Matriz de Riesgos'!$E$227,IF('Matriz de Riesgos'!$U$227&lt;&gt;'Matriz Calificación'!$D$73,"")))</f>
        <v/>
      </c>
      <c r="AM36" s="129" t="str">
        <f>IF('Matriz de Riesgos'!$U$236="","",IF('Matriz de Riesgos'!$U$236='Matriz Calificación'!$D$73,'Matriz de Riesgos'!$E$236,IF('Matriz de Riesgos'!$U$236&lt;&gt;'Matriz Calificación'!$D$73,"")))</f>
        <v/>
      </c>
      <c r="AN36" s="129" t="str">
        <f>IF('Matriz de Riesgos'!$U$245="","",IF('Matriz de Riesgos'!$U$245='Matriz Calificación'!$D$73,'Matriz de Riesgos'!$E$245,IF('Matriz de Riesgos'!$U$245&lt;&gt;'Matriz Calificación'!$D$73,"")))</f>
        <v/>
      </c>
      <c r="AO36" s="129" t="str">
        <f>IF('Matriz de Riesgos'!$U$254="","",IF('Matriz de Riesgos'!$U$254='Matriz Calificación'!$D$73,'Matriz de Riesgos'!$E$254,IF('Matriz de Riesgos'!$U$254&lt;&gt;'Matriz Calificación'!$D$73,"")))</f>
        <v/>
      </c>
      <c r="AP36" s="129" t="str">
        <f>IF('Matriz de Riesgos'!$U$263="","",IF('Matriz de Riesgos'!$U$263='Matriz Calificación'!$D$73,'Matriz de Riesgos'!$E$263,IF('Matriz de Riesgos'!$U$263&lt;&gt;'Matriz Calificación'!$D$73,"")))</f>
        <v/>
      </c>
      <c r="AQ36" s="133" t="str">
        <f>IF('Matriz de Riesgos'!$U$272="","",IF('Matriz de Riesgos'!$U$272='Matriz Calificación'!$D$73,'Matriz de Riesgos'!$E$272,IF('Matriz de Riesgos'!$U$272&lt;&gt;'Matriz Calificación'!$D$73,"")))</f>
        <v/>
      </c>
      <c r="AR36" s="134" t="str">
        <f>IF('Matriz de Riesgos'!$U$191="","",IF('Matriz de Riesgos'!$U$191='Matriz Calificación'!$D$78,'Matriz de Riesgos'!$E$191,IF('Matriz de Riesgos'!$U$191&lt;&gt;'Matriz Calificación'!$D$78,"")))</f>
        <v/>
      </c>
      <c r="AS36" s="135" t="str">
        <f>IF('Matriz de Riesgos'!$U$200="","",IF('Matriz de Riesgos'!$U$200='Matriz Calificación'!$D$78,'Matriz de Riesgos'!$E$200,IF('Matriz de Riesgos'!$U$200&lt;&gt;'Matriz Calificación'!$D$78,"")))</f>
        <v/>
      </c>
      <c r="AT36" s="135" t="str">
        <f>IF('Matriz de Riesgos'!$U$209="","",IF('Matriz de Riesgos'!$U$209='Matriz Calificación'!$D$78,'Matriz de Riesgos'!$E$209,IF('Matriz de Riesgos'!$U$209&lt;&gt;'Matriz Calificación'!$D$78,"")))</f>
        <v/>
      </c>
      <c r="AU36" s="135" t="str">
        <f>IF('Matriz de Riesgos'!$U$218="","",IF('Matriz de Riesgos'!$U$218='Matriz Calificación'!$D$78,'Matriz de Riesgos'!$E$218,IF('Matriz de Riesgos'!$U$218&lt;&gt;'Matriz Calificación'!$D$78,"")))</f>
        <v/>
      </c>
      <c r="AV36" s="151" t="str">
        <f>IF('Matriz de Riesgos'!$U$227="","",IF('Matriz de Riesgos'!$U$227='Matriz Calificación'!$D$78,'Matriz de Riesgos'!$E$227,IF('Matriz de Riesgos'!$U$227&lt;&gt;'Matriz Calificación'!$D$78,"")))</f>
        <v/>
      </c>
      <c r="AW36" s="151" t="str">
        <f>IF('Matriz de Riesgos'!$U$236="","",IF('Matriz de Riesgos'!$U$236='Matriz Calificación'!$D$78,'Matriz de Riesgos'!$E$236,IF('Matriz de Riesgos'!$U$236&lt;&gt;'Matriz Calificación'!$D$78,"")))</f>
        <v/>
      </c>
      <c r="AX36" s="151" t="str">
        <f>IF('Matriz de Riesgos'!$U$245="","",IF('Matriz de Riesgos'!$U$245='Matriz Calificación'!$D$78,'Matriz de Riesgos'!$E$245,IF('Matriz de Riesgos'!$U$245&lt;&gt;'Matriz Calificación'!$D$78,"")))</f>
        <v/>
      </c>
      <c r="AY36" s="151" t="str">
        <f>IF('Matriz de Riesgos'!$U$254="","",IF('Matriz de Riesgos'!$U$254='Matriz Calificación'!$D$78,'Matriz de Riesgos'!$E$254,IF('Matriz de Riesgos'!$U$254&lt;&gt;'Matriz Calificación'!$D$78,"")))</f>
        <v/>
      </c>
      <c r="AZ36" s="151" t="str">
        <f>IF('Matriz de Riesgos'!$U$263="","",IF('Matriz de Riesgos'!$U$263='Matriz Calificación'!$D$78,'Matriz de Riesgos'!$E$263,IF('Matriz de Riesgos'!$U$263&lt;&gt;'Matriz Calificación'!$D$78,"")))</f>
        <v/>
      </c>
      <c r="BA36" s="136" t="str">
        <f>IF('Matriz de Riesgos'!$U$272="","",IF('Matriz de Riesgos'!$U$272='Matriz Calificación'!$D$78,'Matriz de Riesgos'!$E$272,IF('Matriz de Riesgos'!$U$272&lt;&gt;'Matriz Calificación'!$D$78,"")))</f>
        <v/>
      </c>
    </row>
    <row r="37" spans="2:57" ht="12" customHeight="1" x14ac:dyDescent="0.25">
      <c r="B37" s="354"/>
      <c r="C37" s="357"/>
      <c r="D37" s="128" t="str">
        <f>IF('Matriz de Riesgos'!$U$281="","",IF('Matriz de Riesgos'!$U$281='Matriz Calificación'!$D$70,'Matriz de Riesgos'!$E$281,IF('Matriz de Riesgos'!$U$281&lt;&gt;'Matriz Calificación'!$D$70,"")))</f>
        <v/>
      </c>
      <c r="E37" s="129" t="str">
        <f>IF('Matriz de Riesgos'!$U$290="","",IF('Matriz de Riesgos'!$U$290='Matriz Calificación'!$D$70,'Matriz de Riesgos'!$E$290,IF('Matriz de Riesgos'!$U$290&lt;&gt;'Matriz Calificación'!$D$70,"")))</f>
        <v/>
      </c>
      <c r="F37" s="129" t="str">
        <f>IF('Matriz de Riesgos'!$U$299="","",IF('Matriz de Riesgos'!$U$299='Matriz Calificación'!$D$70,'Matriz de Riesgos'!$E$299,IF('Matriz de Riesgos'!$U$299&lt;&gt;'Matriz Calificación'!$D$70,"")))</f>
        <v/>
      </c>
      <c r="G37" s="129" t="str">
        <f>IF('Matriz de Riesgos'!$U$308="","",IF('Matriz de Riesgos'!$U$308='Matriz Calificación'!$D$70,'Matriz de Riesgos'!$E$308,IF('Matriz de Riesgos'!$U$308&lt;&gt;'Matriz Calificación'!$D$70,"")))</f>
        <v/>
      </c>
      <c r="H37" s="129" t="str">
        <f>IF('Matriz de Riesgos'!$U$317="","",IF('Matriz de Riesgos'!$U$317='Matriz Calificación'!$D$70,'Matriz de Riesgos'!$E$317,IF('Matriz de Riesgos'!$U$317&lt;&gt;'Matriz Calificación'!$D$70,"")))</f>
        <v/>
      </c>
      <c r="I37" s="129" t="str">
        <f>IF('Matriz de Riesgos'!$U$326="","",IF('Matriz de Riesgos'!$U$326='Matriz Calificación'!$D$70,'Matriz de Riesgos'!$E$326,IF('Matriz de Riesgos'!$U$326&lt;&gt;'Matriz Calificación'!$D$70,"")))</f>
        <v/>
      </c>
      <c r="J37" s="129" t="str">
        <f>IF('Matriz de Riesgos'!$U$335="","",IF('Matriz de Riesgos'!$U$335='Matriz Calificación'!$D$70,'Matriz de Riesgos'!$E$335,IF('Matriz de Riesgos'!$U$335&lt;&gt;'Matriz Calificación'!$D$70,"")))</f>
        <v/>
      </c>
      <c r="K37" s="129" t="str">
        <f>IF('Matriz de Riesgos'!$U$344="","",IF('Matriz de Riesgos'!$U$344='Matriz Calificación'!$D$70,'Matriz de Riesgos'!$E$344,IF('Matriz de Riesgos'!$U$344&lt;&gt;'Matriz Calificación'!$D$70,"")))</f>
        <v/>
      </c>
      <c r="L37" s="129" t="str">
        <f>IF('Matriz de Riesgos'!$U$353="","",IF('Matriz de Riesgos'!$U$353='Matriz Calificación'!$D$70,'Matriz de Riesgos'!$E$353,IF('Matriz de Riesgos'!$U$353&lt;&gt;'Matriz Calificación'!$D$70,"")))</f>
        <v/>
      </c>
      <c r="M37" s="133" t="str">
        <f>IF('Matriz de Riesgos'!$U$362="","",IF('Matriz de Riesgos'!$U$362='Matriz Calificación'!$D$70,'Matriz de Riesgos'!$E$362,IF('Matriz de Riesgos'!$U$362&lt;&gt;'Matriz Calificación'!$D$70,"")))</f>
        <v/>
      </c>
      <c r="N37" s="128" t="str">
        <f>IF('Matriz de Riesgos'!$U$281="","",IF('Matriz de Riesgos'!$U$281='Matriz Calificación'!$D$71,'Matriz de Riesgos'!$E$281,IF('Matriz de Riesgos'!$U$281&lt;&gt;'Matriz Calificación'!$D$71,"")))</f>
        <v/>
      </c>
      <c r="O37" s="129" t="str">
        <f>IF('Matriz de Riesgos'!$U$290="","",IF('Matriz de Riesgos'!$U$290='Matriz Calificación'!$D$71,'Matriz de Riesgos'!$E$290,IF('Matriz de Riesgos'!$U$290&lt;&gt;'Matriz Calificación'!$D$71,"")))</f>
        <v/>
      </c>
      <c r="P37" s="129" t="str">
        <f>IF('Matriz de Riesgos'!$U$299="","",IF('Matriz de Riesgos'!$U$299='Matriz Calificación'!$D$71,'Matriz de Riesgos'!$E$299,IF('Matriz de Riesgos'!$U$299&lt;&gt;'Matriz Calificación'!$D$71,"")))</f>
        <v/>
      </c>
      <c r="Q37" s="129" t="str">
        <f>IF('Matriz de Riesgos'!$U$308="","",IF('Matriz de Riesgos'!$U$308='Matriz Calificación'!$D$71,'Matriz de Riesgos'!$E$308,IF('Matriz de Riesgos'!$U$308&lt;&gt;'Matriz Calificación'!$D$71,"")))</f>
        <v/>
      </c>
      <c r="R37" s="129" t="str">
        <f>IF('Matriz de Riesgos'!$U$317="","",IF('Matriz de Riesgos'!$U$317='Matriz Calificación'!$D$71,'Matriz de Riesgos'!$E$317,IF('Matriz de Riesgos'!$U$317&lt;&gt;'Matriz Calificación'!$D$71,"")))</f>
        <v/>
      </c>
      <c r="S37" s="129" t="str">
        <f>IF('Matriz de Riesgos'!$U$326="","",IF('Matriz de Riesgos'!$U$326='Matriz Calificación'!$D$71,'Matriz de Riesgos'!$E$326,IF('Matriz de Riesgos'!$U$326&lt;&gt;'Matriz Calificación'!$D$71,"")))</f>
        <v/>
      </c>
      <c r="T37" s="129" t="str">
        <f>IF('Matriz de Riesgos'!$U$335="","",IF('Matriz de Riesgos'!$U$335='Matriz Calificación'!$D$71,'Matriz de Riesgos'!$E$335,IF('Matriz de Riesgos'!$U$335&lt;&gt;'Matriz Calificación'!$D$71,"")))</f>
        <v/>
      </c>
      <c r="U37" s="129" t="str">
        <f>IF('Matriz de Riesgos'!$U$344="","",IF('Matriz de Riesgos'!$U$344='Matriz Calificación'!$D$71,'Matriz de Riesgos'!$E$344,IF('Matriz de Riesgos'!$U$344&lt;&gt;'Matriz Calificación'!$D$71,"")))</f>
        <v/>
      </c>
      <c r="V37" s="129" t="str">
        <f>IF('Matriz de Riesgos'!$U$353="","",IF('Matriz de Riesgos'!$U$353='Matriz Calificación'!$D$71,'Matriz de Riesgos'!$E$353,IF('Matriz de Riesgos'!$U$353&lt;&gt;'Matriz Calificación'!$D$71,"")))</f>
        <v/>
      </c>
      <c r="W37" s="133" t="str">
        <f>IF('Matriz de Riesgos'!$U$362="","",IF('Matriz de Riesgos'!$U$362='Matriz Calificación'!$D$71,'Matriz de Riesgos'!$E$362,IF('Matriz de Riesgos'!$U$362&lt;&gt;'Matriz Calificación'!$D$71,"")))</f>
        <v/>
      </c>
      <c r="X37" s="128" t="str">
        <f>IF('Matriz de Riesgos'!$U$281="","",IF('Matriz de Riesgos'!$U$281='Matriz Calificación'!$D$72,'Matriz de Riesgos'!$E$281,IF('Matriz de Riesgos'!$U$281&lt;&gt;'Matriz Calificación'!$D$72,"")))</f>
        <v/>
      </c>
      <c r="Y37" s="129" t="str">
        <f>IF('Matriz de Riesgos'!$U$290="","",IF('Matriz de Riesgos'!$U$290='Matriz Calificación'!$D$72,'Matriz de Riesgos'!$E$290,IF('Matriz de Riesgos'!$U$290&lt;&gt;'Matriz Calificación'!$D$72,"")))</f>
        <v/>
      </c>
      <c r="Z37" s="129" t="str">
        <f>IF('Matriz de Riesgos'!$U$299="","",IF('Matriz de Riesgos'!$U$299='Matriz Calificación'!$D$72,'Matriz de Riesgos'!$E$299,IF('Matriz de Riesgos'!$U$299&lt;&gt;'Matriz Calificación'!$D$72,"")))</f>
        <v/>
      </c>
      <c r="AA37" s="129" t="str">
        <f>IF('Matriz de Riesgos'!$U$308="","",IF('Matriz de Riesgos'!$U$308='Matriz Calificación'!$D$72,'Matriz de Riesgos'!$E$308,IF('Matriz de Riesgos'!$U$308&lt;&gt;'Matriz Calificación'!$D$72,"")))</f>
        <v/>
      </c>
      <c r="AB37" s="129" t="str">
        <f>IF('Matriz de Riesgos'!$U$317="","",IF('Matriz de Riesgos'!$U$317='Matriz Calificación'!$D$72,'Matriz de Riesgos'!$E$317,IF('Matriz de Riesgos'!$U$317&lt;&gt;'Matriz Calificación'!$D$72,"")))</f>
        <v/>
      </c>
      <c r="AC37" s="129" t="str">
        <f>IF('Matriz de Riesgos'!$U$326="","",IF('Matriz de Riesgos'!$U$326='Matriz Calificación'!$D$72,'Matriz de Riesgos'!$E$326,IF('Matriz de Riesgos'!$U$326&lt;&gt;'Matriz Calificación'!$D$72,"")))</f>
        <v/>
      </c>
      <c r="AD37" s="129" t="str">
        <f>IF('Matriz de Riesgos'!$U$335="","",IF('Matriz de Riesgos'!$U$335='Matriz Calificación'!$D$72,'Matriz de Riesgos'!$E$335,IF('Matriz de Riesgos'!$U$335&lt;&gt;'Matriz Calificación'!$D$72,"")))</f>
        <v/>
      </c>
      <c r="AE37" s="129" t="str">
        <f>IF('Matriz de Riesgos'!$U$344="","",IF('Matriz de Riesgos'!$U$344='Matriz Calificación'!$D$72,'Matriz de Riesgos'!$E$344,IF('Matriz de Riesgos'!$U$344&lt;&gt;'Matriz Calificación'!$D$72,"")))</f>
        <v/>
      </c>
      <c r="AF37" s="129" t="str">
        <f>IF('Matriz de Riesgos'!$U$353="","",IF('Matriz de Riesgos'!$U$353='Matriz Calificación'!$D$72,'Matriz de Riesgos'!$E$353,IF('Matriz de Riesgos'!$U$353&lt;&gt;'Matriz Calificación'!$D$72,"")))</f>
        <v/>
      </c>
      <c r="AG37" s="133" t="str">
        <f>IF('Matriz de Riesgos'!$U$362="","",IF('Matriz de Riesgos'!$U$362='Matriz Calificación'!$D$72,'Matriz de Riesgos'!$E$362,IF('Matriz de Riesgos'!$U$362&lt;&gt;'Matriz Calificación'!$D$72,"")))</f>
        <v/>
      </c>
      <c r="AH37" s="128" t="str">
        <f>IF('Matriz de Riesgos'!$U$281="","",IF('Matriz de Riesgos'!$U$281='Matriz Calificación'!$D$73,'Matriz de Riesgos'!$E$281,IF('Matriz de Riesgos'!$U$281&lt;&gt;'Matriz Calificación'!$D$73,"")))</f>
        <v/>
      </c>
      <c r="AI37" s="129" t="str">
        <f>IF('Matriz de Riesgos'!$U$290="","",IF('Matriz de Riesgos'!$U$290='Matriz Calificación'!$D$73,'Matriz de Riesgos'!$E$290,IF('Matriz de Riesgos'!$U$290&lt;&gt;'Matriz Calificación'!$D$73,"")))</f>
        <v/>
      </c>
      <c r="AJ37" s="129" t="str">
        <f>IF('Matriz de Riesgos'!$U$299="","",IF('Matriz de Riesgos'!$U$299='Matriz Calificación'!$D$73,'Matriz de Riesgos'!$E$299,IF('Matriz de Riesgos'!$U$299&lt;&gt;'Matriz Calificación'!$D$73,"")))</f>
        <v/>
      </c>
      <c r="AK37" s="129" t="str">
        <f>IF('Matriz de Riesgos'!$U$308="","",IF('Matriz de Riesgos'!$U$308='Matriz Calificación'!$D$73,'Matriz de Riesgos'!$E$308,IF('Matriz de Riesgos'!$U$308&lt;&gt;'Matriz Calificación'!$D$73,"")))</f>
        <v/>
      </c>
      <c r="AL37" s="129" t="str">
        <f>IF('Matriz de Riesgos'!$U$317="","",IF('Matriz de Riesgos'!$U$317='Matriz Calificación'!$D$73,'Matriz de Riesgos'!$E$317,IF('Matriz de Riesgos'!$U$317&lt;&gt;'Matriz Calificación'!$D$73,"")))</f>
        <v/>
      </c>
      <c r="AM37" s="129" t="str">
        <f>IF('Matriz de Riesgos'!$U$326="","",IF('Matriz de Riesgos'!$U$326='Matriz Calificación'!$D$73,'Matriz de Riesgos'!$E$326,IF('Matriz de Riesgos'!$U$326&lt;&gt;'Matriz Calificación'!$D$73,"")))</f>
        <v/>
      </c>
      <c r="AN37" s="129" t="str">
        <f>IF('Matriz de Riesgos'!$U$335="","",IF('Matriz de Riesgos'!$U$335='Matriz Calificación'!$D$73,'Matriz de Riesgos'!$E$335,IF('Matriz de Riesgos'!$U$335&lt;&gt;'Matriz Calificación'!$D$73,"")))</f>
        <v/>
      </c>
      <c r="AO37" s="129" t="str">
        <f>IF('Matriz de Riesgos'!$U$344="","",IF('Matriz de Riesgos'!$U$344='Matriz Calificación'!$D$73,'Matriz de Riesgos'!$E$344,IF('Matriz de Riesgos'!$U$344&lt;&gt;'Matriz Calificación'!$D$73,"")))</f>
        <v/>
      </c>
      <c r="AP37" s="129" t="str">
        <f>IF('Matriz de Riesgos'!$U$353="","",IF('Matriz de Riesgos'!$U$353='Matriz Calificación'!$D$73,'Matriz de Riesgos'!$E$353,IF('Matriz de Riesgos'!$U$353&lt;&gt;'Matriz Calificación'!$D$73,"")))</f>
        <v/>
      </c>
      <c r="AQ37" s="133" t="str">
        <f>IF('Matriz de Riesgos'!$U$362="","",IF('Matriz de Riesgos'!$U$362='Matriz Calificación'!$D$73,'Matriz de Riesgos'!$E$362,IF('Matriz de Riesgos'!$U$362&lt;&gt;'Matriz Calificación'!$D$73,"")))</f>
        <v/>
      </c>
      <c r="AR37" s="134" t="str">
        <f>IF('Matriz de Riesgos'!$U$281="","",IF('Matriz de Riesgos'!$U$281='Matriz Calificación'!$D$78,'Matriz de Riesgos'!$E$281,IF('Matriz de Riesgos'!$U$281&lt;&gt;'Matriz Calificación'!$D$78,"")))</f>
        <v/>
      </c>
      <c r="AS37" s="135" t="str">
        <f>IF('Matriz de Riesgos'!$U$290="","",IF('Matriz de Riesgos'!$U$290='Matriz Calificación'!$D$78,'Matriz de Riesgos'!$E$290,IF('Matriz de Riesgos'!$U$290&lt;&gt;'Matriz Calificación'!$D$78,"")))</f>
        <v/>
      </c>
      <c r="AT37" s="135" t="str">
        <f>IF('Matriz de Riesgos'!$U$299="","",IF('Matriz de Riesgos'!$U$299='Matriz Calificación'!$D$78,'Matriz de Riesgos'!$E$299,IF('Matriz de Riesgos'!$U$299&lt;&gt;'Matriz Calificación'!$D$78,"")))</f>
        <v/>
      </c>
      <c r="AU37" s="135" t="str">
        <f>IF('Matriz de Riesgos'!$U$308="","",IF('Matriz de Riesgos'!$U$308='Matriz Calificación'!$D$78,'Matriz de Riesgos'!$E$308,IF('Matriz de Riesgos'!$U$308&lt;&gt;'Matriz Calificación'!$D$78,"")))</f>
        <v/>
      </c>
      <c r="AV37" s="151" t="str">
        <f>IF('Matriz de Riesgos'!$U$317="","",IF('Matriz de Riesgos'!$U$317='Matriz Calificación'!$D$78,'Matriz de Riesgos'!$E$317,IF('Matriz de Riesgos'!$U$317&lt;&gt;'Matriz Calificación'!$D$78,"")))</f>
        <v/>
      </c>
      <c r="AW37" s="151" t="str">
        <f>IF('Matriz de Riesgos'!$U$326="","",IF('Matriz de Riesgos'!$U$326='Matriz Calificación'!$D$78,'Matriz de Riesgos'!$E$326,IF('Matriz de Riesgos'!$U$326&lt;&gt;'Matriz Calificación'!$D$78,"")))</f>
        <v/>
      </c>
      <c r="AX37" s="151" t="str">
        <f>IF('Matriz de Riesgos'!$U$335="","",IF('Matriz de Riesgos'!$U$335='Matriz Calificación'!$D$78,'Matriz de Riesgos'!$E$335,IF('Matriz de Riesgos'!$U$335&lt;&gt;'Matriz Calificación'!$D$78,"")))</f>
        <v/>
      </c>
      <c r="AY37" s="151" t="str">
        <f>IF('Matriz de Riesgos'!$U$344="","",IF('Matriz de Riesgos'!$U$344='Matriz Calificación'!$D$78,'Matriz de Riesgos'!$E$344,IF('Matriz de Riesgos'!$U$344&lt;&gt;'Matriz Calificación'!$D$78,"")))</f>
        <v/>
      </c>
      <c r="AZ37" s="151" t="str">
        <f>IF('Matriz de Riesgos'!$U$353="","",IF('Matriz de Riesgos'!$U$353='Matriz Calificación'!$D$78,'Matriz de Riesgos'!$E$353,IF('Matriz de Riesgos'!$U$353&lt;&gt;'Matriz Calificación'!$D$78,"")))</f>
        <v/>
      </c>
      <c r="BA37" s="136" t="str">
        <f>IF('Matriz de Riesgos'!$U$362="","",IF('Matriz de Riesgos'!$U$362='Matriz Calificación'!$D$78,'Matriz de Riesgos'!$E$362,IF('Matriz de Riesgos'!$U$362&lt;&gt;'Matriz Calificación'!$D$78,"")))</f>
        <v/>
      </c>
    </row>
    <row r="38" spans="2:57" ht="12" customHeight="1" x14ac:dyDescent="0.25">
      <c r="B38" s="354"/>
      <c r="C38" s="357"/>
      <c r="D38" s="128" t="str">
        <f>IF('Matriz de Riesgos'!$U$371="","",IF('Matriz de Riesgos'!$U$371='Matriz Calificación'!$D$70,'Matriz de Riesgos'!$E$371,IF('Matriz de Riesgos'!$U$371&lt;&gt;'Matriz Calificación'!$D$70,"")))</f>
        <v/>
      </c>
      <c r="E38" s="129" t="str">
        <f>IF('Matriz de Riesgos'!$U$380="","",IF('Matriz de Riesgos'!$U$380='Matriz Calificación'!$D$70,'Matriz de Riesgos'!$E$380,IF('Matriz de Riesgos'!$U$380&lt;&gt;'Matriz Calificación'!$D$70,"")))</f>
        <v/>
      </c>
      <c r="F38" s="129" t="str">
        <f>IF('Matriz de Riesgos'!$U$389="","",IF('Matriz de Riesgos'!$U$389='Matriz Calificación'!$D$70,'Matriz de Riesgos'!$E$389,IF('Matriz de Riesgos'!$U$389&lt;&gt;'Matriz Calificación'!$D$70,"")))</f>
        <v/>
      </c>
      <c r="G38" s="129" t="str">
        <f>IF('Matriz de Riesgos'!$U$398="","",IF('Matriz de Riesgos'!$U$398='Matriz Calificación'!$D$70,'Matriz de Riesgos'!$E$398,IF('Matriz de Riesgos'!$U$398&lt;&gt;'Matriz Calificación'!$D$70,"")))</f>
        <v/>
      </c>
      <c r="H38" s="129" t="str">
        <f>IF('Matriz de Riesgos'!$U$407="","",IF('Matriz de Riesgos'!$U$407='Matriz Calificación'!$D$70,'Matriz de Riesgos'!$E$407,IF('Matriz de Riesgos'!$U$407&lt;&gt;'Matriz Calificación'!$D$70,"")))</f>
        <v/>
      </c>
      <c r="I38" s="129" t="str">
        <f>IF('Matriz de Riesgos'!$U$416="","",IF('Matriz de Riesgos'!$U$416='Matriz Calificación'!$D$70,'Matriz de Riesgos'!$E$416,IF('Matriz de Riesgos'!$U$416&lt;&gt;'Matriz Calificación'!$D$70,"")))</f>
        <v/>
      </c>
      <c r="J38" s="129" t="str">
        <f>IF('Matriz de Riesgos'!$U$425="","",IF('Matriz de Riesgos'!$U$425='Matriz Calificación'!$D$70,'Matriz de Riesgos'!$E$425,IF('Matriz de Riesgos'!$U$425&lt;&gt;'Matriz Calificación'!$D$70,"")))</f>
        <v/>
      </c>
      <c r="K38" s="129" t="str">
        <f>IF('Matriz de Riesgos'!$U$434="","",IF('Matriz de Riesgos'!$U$434='Matriz Calificación'!$D$70,'Matriz de Riesgos'!$E$434,IF('Matriz de Riesgos'!$U$434&lt;&gt;'Matriz Calificación'!$D$70,"")))</f>
        <v/>
      </c>
      <c r="L38" s="129" t="str">
        <f>IF('Matriz de Riesgos'!$U$443="","",IF('Matriz de Riesgos'!$U$443='Matriz Calificación'!$D$70,'Matriz de Riesgos'!$E$443,IF('Matriz de Riesgos'!$U$443&lt;&gt;'Matriz Calificación'!$D$70,"")))</f>
        <v/>
      </c>
      <c r="M38" s="133" t="str">
        <f>IF('Matriz de Riesgos'!$U$452="","",IF('Matriz de Riesgos'!$U$452='Matriz Calificación'!$D$70,'Matriz de Riesgos'!$E$452,IF('Matriz de Riesgos'!$U$452&lt;&gt;'Matriz Calificación'!$D$70,"")))</f>
        <v/>
      </c>
      <c r="N38" s="128" t="str">
        <f>IF('Matriz de Riesgos'!$U$371="","",IF('Matriz de Riesgos'!$U$371='Matriz Calificación'!$D$71,'Matriz de Riesgos'!$E$371,IF('Matriz de Riesgos'!$U$371&lt;&gt;'Matriz Calificación'!$D$71,"")))</f>
        <v/>
      </c>
      <c r="O38" s="129" t="str">
        <f>IF('Matriz de Riesgos'!$U$380="","",IF('Matriz de Riesgos'!$U$380='Matriz Calificación'!$D$71,'Matriz de Riesgos'!$E$380,IF('Matriz de Riesgos'!$U$380&lt;&gt;'Matriz Calificación'!$D$71,"")))</f>
        <v/>
      </c>
      <c r="P38" s="129" t="str">
        <f>IF('Matriz de Riesgos'!$U$389="","",IF('Matriz de Riesgos'!$U$389='Matriz Calificación'!$D$71,'Matriz de Riesgos'!$E$389,IF('Matriz de Riesgos'!$U$389&lt;&gt;'Matriz Calificación'!$D$71,"")))</f>
        <v/>
      </c>
      <c r="Q38" s="129" t="str">
        <f>IF('Matriz de Riesgos'!$U$398="","",IF('Matriz de Riesgos'!$U$398='Matriz Calificación'!$D$71,'Matriz de Riesgos'!$E$398,IF('Matriz de Riesgos'!$U$398&lt;&gt;'Matriz Calificación'!$D$71,"")))</f>
        <v/>
      </c>
      <c r="R38" s="129" t="str">
        <f>IF('Matriz de Riesgos'!$U$407="","",IF('Matriz de Riesgos'!$U$407='Matriz Calificación'!$D$71,'Matriz de Riesgos'!$E$407,IF('Matriz de Riesgos'!$U$407&lt;&gt;'Matriz Calificación'!$D$71,"")))</f>
        <v/>
      </c>
      <c r="S38" s="129" t="str">
        <f>IF('Matriz de Riesgos'!$U$416="","",IF('Matriz de Riesgos'!$U$416='Matriz Calificación'!$D$71,'Matriz de Riesgos'!$E$416,IF('Matriz de Riesgos'!$U$416&lt;&gt;'Matriz Calificación'!$D$71,"")))</f>
        <v/>
      </c>
      <c r="T38" s="129" t="str">
        <f>IF('Matriz de Riesgos'!$U$425="","",IF('Matriz de Riesgos'!$U$425='Matriz Calificación'!$D$71,'Matriz de Riesgos'!$E$425,IF('Matriz de Riesgos'!$U$425&lt;&gt;'Matriz Calificación'!$D$71,"")))</f>
        <v/>
      </c>
      <c r="U38" s="129" t="str">
        <f>IF('Matriz de Riesgos'!$U$434="","",IF('Matriz de Riesgos'!$U$434='Matriz Calificación'!$D$71,'Matriz de Riesgos'!$E$434,IF('Matriz de Riesgos'!$U$434&lt;&gt;'Matriz Calificación'!$D$71,"")))</f>
        <v/>
      </c>
      <c r="V38" s="129" t="str">
        <f>IF('Matriz de Riesgos'!$U$443="","",IF('Matriz de Riesgos'!$U$443='Matriz Calificación'!$D$71,'Matriz de Riesgos'!$E$443,IF('Matriz de Riesgos'!$U$443&lt;&gt;'Matriz Calificación'!$D$71,"")))</f>
        <v/>
      </c>
      <c r="W38" s="133" t="str">
        <f>IF('Matriz de Riesgos'!$U$452="","",IF('Matriz de Riesgos'!$U$452='Matriz Calificación'!$D$71,'Matriz de Riesgos'!$E$452,IF('Matriz de Riesgos'!$U$452&lt;&gt;'Matriz Calificación'!$D$71,"")))</f>
        <v/>
      </c>
      <c r="X38" s="128" t="str">
        <f>IF('Matriz de Riesgos'!$U$371="","",IF('Matriz de Riesgos'!$U$371='Matriz Calificación'!$D$72,'Matriz de Riesgos'!$E$371,IF('Matriz de Riesgos'!$U$371&lt;&gt;'Matriz Calificación'!$D$72,"")))</f>
        <v/>
      </c>
      <c r="Y38" s="129" t="str">
        <f>IF('Matriz de Riesgos'!$U$380="","",IF('Matriz de Riesgos'!$U$380='Matriz Calificación'!$D$72,'Matriz de Riesgos'!$E$380,IF('Matriz de Riesgos'!$U$380&lt;&gt;'Matriz Calificación'!$D$72,"")))</f>
        <v/>
      </c>
      <c r="Z38" s="129" t="str">
        <f>IF('Matriz de Riesgos'!$U$389="","",IF('Matriz de Riesgos'!$U$389='Matriz Calificación'!$D$72,'Matriz de Riesgos'!$E$389,IF('Matriz de Riesgos'!$U$389&lt;&gt;'Matriz Calificación'!$D$72,"")))</f>
        <v/>
      </c>
      <c r="AA38" s="129" t="str">
        <f>IF('Matriz de Riesgos'!$U$398="","",IF('Matriz de Riesgos'!$U$398='Matriz Calificación'!$D$72,'Matriz de Riesgos'!$E$398,IF('Matriz de Riesgos'!$U$398&lt;&gt;'Matriz Calificación'!$D$72,"")))</f>
        <v/>
      </c>
      <c r="AB38" s="129" t="str">
        <f>IF('Matriz de Riesgos'!$U$407="","",IF('Matriz de Riesgos'!$U$407='Matriz Calificación'!$D$72,'Matriz de Riesgos'!$E$407,IF('Matriz de Riesgos'!$U$407&lt;&gt;'Matriz Calificación'!$D$72,"")))</f>
        <v/>
      </c>
      <c r="AC38" s="129" t="str">
        <f>IF('Matriz de Riesgos'!$U$416="","",IF('Matriz de Riesgos'!$U$416='Matriz Calificación'!$D$72,'Matriz de Riesgos'!$E$416,IF('Matriz de Riesgos'!$U$416&lt;&gt;'Matriz Calificación'!$D$72,"")))</f>
        <v/>
      </c>
      <c r="AD38" s="129" t="str">
        <f>IF('Matriz de Riesgos'!$U$425="","",IF('Matriz de Riesgos'!$U$425='Matriz Calificación'!$D$72,'Matriz de Riesgos'!$E$425,IF('Matriz de Riesgos'!$U$425&lt;&gt;'Matriz Calificación'!$D$72,"")))</f>
        <v/>
      </c>
      <c r="AE38" s="129" t="str">
        <f>IF('Matriz de Riesgos'!$U$434="","",IF('Matriz de Riesgos'!$U$434='Matriz Calificación'!$D$72,'Matriz de Riesgos'!$E$434,IF('Matriz de Riesgos'!$U$434&lt;&gt;'Matriz Calificación'!$D$72,"")))</f>
        <v/>
      </c>
      <c r="AF38" s="129" t="str">
        <f>IF('Matriz de Riesgos'!$U$443="","",IF('Matriz de Riesgos'!$U$443='Matriz Calificación'!$D$72,'Matriz de Riesgos'!$E$443,IF('Matriz de Riesgos'!$U$443&lt;&gt;'Matriz Calificación'!$D$72,"")))</f>
        <v/>
      </c>
      <c r="AG38" s="133" t="str">
        <f>IF('Matriz de Riesgos'!$U$452="","",IF('Matriz de Riesgos'!$U$452='Matriz Calificación'!$D$72,'Matriz de Riesgos'!$E$452,IF('Matriz de Riesgos'!$U$452&lt;&gt;'Matriz Calificación'!$D$72,"")))</f>
        <v/>
      </c>
      <c r="AH38" s="128" t="str">
        <f>IF('Matriz de Riesgos'!$U$371="","",IF('Matriz de Riesgos'!$U$371='Matriz Calificación'!$D$73,'Matriz de Riesgos'!$E$371,IF('Matriz de Riesgos'!$U$371&lt;&gt;'Matriz Calificación'!$D$73,"")))</f>
        <v/>
      </c>
      <c r="AI38" s="129" t="str">
        <f>IF('Matriz de Riesgos'!$U$380="","",IF('Matriz de Riesgos'!$U$380='Matriz Calificación'!$D$73,'Matriz de Riesgos'!$E$380,IF('Matriz de Riesgos'!$U$380&lt;&gt;'Matriz Calificación'!$D$73,"")))</f>
        <v/>
      </c>
      <c r="AJ38" s="129" t="str">
        <f>IF('Matriz de Riesgos'!$U$389="","",IF('Matriz de Riesgos'!$U$389='Matriz Calificación'!$D$73,'Matriz de Riesgos'!$E$389,IF('Matriz de Riesgos'!$U$389&lt;&gt;'Matriz Calificación'!$D$73,"")))</f>
        <v/>
      </c>
      <c r="AK38" s="129" t="str">
        <f>IF('Matriz de Riesgos'!$U$398="","",IF('Matriz de Riesgos'!$U$398='Matriz Calificación'!$D$73,'Matriz de Riesgos'!$E$398,IF('Matriz de Riesgos'!$U$398&lt;&gt;'Matriz Calificación'!$D$73,"")))</f>
        <v/>
      </c>
      <c r="AL38" s="129" t="str">
        <f>IF('Matriz de Riesgos'!$U$407="","",IF('Matriz de Riesgos'!$U$407='Matriz Calificación'!$D$73,'Matriz de Riesgos'!$E$407,IF('Matriz de Riesgos'!$U$407&lt;&gt;'Matriz Calificación'!$D$73,"")))</f>
        <v/>
      </c>
      <c r="AM38" s="129" t="str">
        <f>IF('Matriz de Riesgos'!$U$416="","",IF('Matriz de Riesgos'!$U$416='Matriz Calificación'!$D$73,'Matriz de Riesgos'!$E$416,IF('Matriz de Riesgos'!$U$416&lt;&gt;'Matriz Calificación'!$D$73,"")))</f>
        <v/>
      </c>
      <c r="AN38" s="129" t="str">
        <f>IF('Matriz de Riesgos'!$U$425="","",IF('Matriz de Riesgos'!$U$425='Matriz Calificación'!$D$73,'Matriz de Riesgos'!$E$425,IF('Matriz de Riesgos'!$U$425&lt;&gt;'Matriz Calificación'!$D$73,"")))</f>
        <v/>
      </c>
      <c r="AO38" s="129" t="str">
        <f>IF('Matriz de Riesgos'!$U$434="","",IF('Matriz de Riesgos'!$U$434='Matriz Calificación'!$D$73,'Matriz de Riesgos'!$E$434,IF('Matriz de Riesgos'!$U$434&lt;&gt;'Matriz Calificación'!$D$73,"")))</f>
        <v/>
      </c>
      <c r="AP38" s="129" t="str">
        <f>IF('Matriz de Riesgos'!$U$443="","",IF('Matriz de Riesgos'!$U$443='Matriz Calificación'!$D$73,'Matriz de Riesgos'!$E$443,IF('Matriz de Riesgos'!$U$443&lt;&gt;'Matriz Calificación'!$D$73,"")))</f>
        <v/>
      </c>
      <c r="AQ38" s="133" t="str">
        <f>IF('Matriz de Riesgos'!$U$452="","",IF('Matriz de Riesgos'!$U$452='Matriz Calificación'!$D$73,'Matriz de Riesgos'!$E$452,IF('Matriz de Riesgos'!$U$452&lt;&gt;'Matriz Calificación'!$D$73,"")))</f>
        <v/>
      </c>
      <c r="AR38" s="134" t="str">
        <f>IF('Matriz de Riesgos'!$U$371="","",IF('Matriz de Riesgos'!$U$371='Matriz Calificación'!$D$78,'Matriz de Riesgos'!$E$371,IF('Matriz de Riesgos'!$U$371&lt;&gt;'Matriz Calificación'!$D$78,"")))</f>
        <v/>
      </c>
      <c r="AS38" s="135" t="str">
        <f>IF('Matriz de Riesgos'!$U$380="","",IF('Matriz de Riesgos'!$U$380='Matriz Calificación'!$D$78,'Matriz de Riesgos'!$E$380,IF('Matriz de Riesgos'!$U$380&lt;&gt;'Matriz Calificación'!$D$78,"")))</f>
        <v/>
      </c>
      <c r="AT38" s="135" t="str">
        <f>IF('Matriz de Riesgos'!$U$389="","",IF('Matriz de Riesgos'!$U$389='Matriz Calificación'!$D$78,'Matriz de Riesgos'!$E$389,IF('Matriz de Riesgos'!$U$389&lt;&gt;'Matriz Calificación'!$D$78,"")))</f>
        <v/>
      </c>
      <c r="AU38" s="135" t="str">
        <f>IF('Matriz de Riesgos'!$U$398="","",IF('Matriz de Riesgos'!$U$398='Matriz Calificación'!$D$78,'Matriz de Riesgos'!$E$398,IF('Matriz de Riesgos'!$U$398&lt;&gt;'Matriz Calificación'!$D$78,"")))</f>
        <v/>
      </c>
      <c r="AV38" s="151" t="str">
        <f>IF('Matriz de Riesgos'!$U$407="","",IF('Matriz de Riesgos'!$U$407='Matriz Calificación'!$D$78,'Matriz de Riesgos'!$E$407,IF('Matriz de Riesgos'!$U$407&lt;&gt;'Matriz Calificación'!$D$78,"")))</f>
        <v/>
      </c>
      <c r="AW38" s="151" t="str">
        <f>IF('Matriz de Riesgos'!$U$416="","",IF('Matriz de Riesgos'!$U$416='Matriz Calificación'!$D$78,'Matriz de Riesgos'!$E$416,IF('Matriz de Riesgos'!$U$416&lt;&gt;'Matriz Calificación'!$D$78,"")))</f>
        <v/>
      </c>
      <c r="AX38" s="151" t="str">
        <f>IF('Matriz de Riesgos'!$U$425="","",IF('Matriz de Riesgos'!$U$425='Matriz Calificación'!$D$78,'Matriz de Riesgos'!$E$425,IF('Matriz de Riesgos'!$U$425&lt;&gt;'Matriz Calificación'!$D$78,"")))</f>
        <v/>
      </c>
      <c r="AY38" s="151" t="str">
        <f>IF('Matriz de Riesgos'!$U$434="","",IF('Matriz de Riesgos'!$U$434='Matriz Calificación'!$D$78,'Matriz de Riesgos'!$E$434,IF('Matriz de Riesgos'!$U$434&lt;&gt;'Matriz Calificación'!$D$78,"")))</f>
        <v/>
      </c>
      <c r="AZ38" s="151" t="str">
        <f>IF('Matriz de Riesgos'!$U$443="","",IF('Matriz de Riesgos'!$U$443='Matriz Calificación'!$D$78,'Matriz de Riesgos'!$E$443,IF('Matriz de Riesgos'!$U$443&lt;&gt;'Matriz Calificación'!$D$78,"")))</f>
        <v/>
      </c>
      <c r="BA38" s="136" t="str">
        <f>IF('Matriz de Riesgos'!$U$452="","",IF('Matriz de Riesgos'!$U$452='Matriz Calificación'!$D$78,'Matriz de Riesgos'!$E$452,IF('Matriz de Riesgos'!$U$452&lt;&gt;'Matriz Calificación'!$D$78,"")))</f>
        <v/>
      </c>
    </row>
    <row r="39" spans="2:57" ht="12" customHeight="1" x14ac:dyDescent="0.25">
      <c r="B39" s="354"/>
      <c r="C39" s="357"/>
      <c r="D39" s="128" t="str">
        <f>IF('Matriz de Riesgos'!$U$461="","",IF('Matriz de Riesgos'!$U$461='Matriz Calificación'!$D$70,'Matriz de Riesgos'!$E$461,IF('Matriz de Riesgos'!$U$461&lt;&gt;'Matriz Calificación'!$D$70,"")))</f>
        <v/>
      </c>
      <c r="E39" s="129" t="str">
        <f>IF('Matriz de Riesgos'!$U$470="","",IF('Matriz de Riesgos'!$U$470='Matriz Calificación'!$D$70,'Matriz de Riesgos'!$E$470,IF('Matriz de Riesgos'!$U$470&lt;&gt;'Matriz Calificación'!$D$70,"")))</f>
        <v/>
      </c>
      <c r="F39" s="129" t="str">
        <f>IF('Matriz de Riesgos'!$U$479="","",IF('Matriz de Riesgos'!$U$479='Matriz Calificación'!$D$70,'Matriz de Riesgos'!$E$479,IF('Matriz de Riesgos'!$U$479&lt;&gt;'Matriz Calificación'!$D$70,"")))</f>
        <v/>
      </c>
      <c r="G39" s="129" t="str">
        <f>IF('Matriz de Riesgos'!$U$488="","",IF('Matriz de Riesgos'!$U$488='Matriz Calificación'!$D$70,'Matriz de Riesgos'!$E$488,IF('Matriz de Riesgos'!$U$488&lt;&gt;'Matriz Calificación'!$D$70,"")))</f>
        <v/>
      </c>
      <c r="H39" s="129" t="str">
        <f>IF('Matriz de Riesgos'!$U$497="","",IF('Matriz de Riesgos'!$U$497='Matriz Calificación'!$D$70,'Matriz de Riesgos'!$E$497,IF('Matriz de Riesgos'!$U$497&lt;&gt;'Matriz Calificación'!$D$70,"")))</f>
        <v/>
      </c>
      <c r="I39" s="129" t="str">
        <f>IF('Matriz de Riesgos'!$U$506="","",IF('Matriz de Riesgos'!$U$506='Matriz Calificación'!$D$70,'Matriz de Riesgos'!$E$506,IF('Matriz de Riesgos'!$U$506&lt;&gt;'Matriz Calificación'!$D$70,"")))</f>
        <v/>
      </c>
      <c r="J39" s="129" t="str">
        <f>IF('Matriz de Riesgos'!$U$515="","",IF('Matriz de Riesgos'!$U$515='Matriz Calificación'!$D$70,'Matriz de Riesgos'!$E$515,IF('Matriz de Riesgos'!$U$515&lt;&gt;'Matriz Calificación'!$D$70,"")))</f>
        <v/>
      </c>
      <c r="K39" s="129" t="str">
        <f>IF('Matriz de Riesgos'!$U$524="","",IF('Matriz de Riesgos'!$U$524='Matriz Calificación'!$D$70,'Matriz de Riesgos'!$E$524,IF('Matriz de Riesgos'!$U$524&lt;&gt;'Matriz Calificación'!$D$70,"")))</f>
        <v/>
      </c>
      <c r="L39" s="129" t="str">
        <f>IF('Matriz de Riesgos'!$U$533="","",IF('Matriz de Riesgos'!$U$533='Matriz Calificación'!$D$70,'Matriz de Riesgos'!$E$533,IF('Matriz de Riesgos'!$U$533&lt;&gt;'Matriz Calificación'!$D$70,"")))</f>
        <v/>
      </c>
      <c r="M39" s="133" t="str">
        <f>IF('Matriz de Riesgos'!$U$542="","",IF('Matriz de Riesgos'!$U$542='Matriz Calificación'!$D$70,'Matriz de Riesgos'!$E$542,IF('Matriz de Riesgos'!$U$542&lt;&gt;'Matriz Calificación'!$D$70,"")))</f>
        <v/>
      </c>
      <c r="N39" s="128" t="str">
        <f>IF('Matriz de Riesgos'!$U$461="","",IF('Matriz de Riesgos'!$U$461='Matriz Calificación'!$D$71,'Matriz de Riesgos'!$E$461,IF('Matriz de Riesgos'!$U$461&lt;&gt;'Matriz Calificación'!$D$71,"")))</f>
        <v/>
      </c>
      <c r="O39" s="129" t="str">
        <f>IF('Matriz de Riesgos'!$U$470="","",IF('Matriz de Riesgos'!$U$470='Matriz Calificación'!$D$71,'Matriz de Riesgos'!$E$470,IF('Matriz de Riesgos'!$U$470&lt;&gt;'Matriz Calificación'!$D$71,"")))</f>
        <v/>
      </c>
      <c r="P39" s="129" t="str">
        <f>IF('Matriz de Riesgos'!$U$479="","",IF('Matriz de Riesgos'!$U$479='Matriz Calificación'!$D$71,'Matriz de Riesgos'!$E$479,IF('Matriz de Riesgos'!$U$479&lt;&gt;'Matriz Calificación'!$D$71,"")))</f>
        <v/>
      </c>
      <c r="Q39" s="129" t="str">
        <f>IF('Matriz de Riesgos'!$U$488="","",IF('Matriz de Riesgos'!$U$488='Matriz Calificación'!$D$71,'Matriz de Riesgos'!$E$488,IF('Matriz de Riesgos'!$U$488&lt;&gt;'Matriz Calificación'!$D$71,"")))</f>
        <v/>
      </c>
      <c r="R39" s="129" t="str">
        <f>IF('Matriz de Riesgos'!$U$497="","",IF('Matriz de Riesgos'!$U$497='Matriz Calificación'!$D$71,'Matriz de Riesgos'!$E$497,IF('Matriz de Riesgos'!$U$497&lt;&gt;'Matriz Calificación'!$D$71,"")))</f>
        <v/>
      </c>
      <c r="S39" s="129" t="str">
        <f>IF('Matriz de Riesgos'!$U$506="","",IF('Matriz de Riesgos'!$U$506='Matriz Calificación'!$D$71,'Matriz de Riesgos'!$E$506,IF('Matriz de Riesgos'!$U$506&lt;&gt;'Matriz Calificación'!$D$71,"")))</f>
        <v/>
      </c>
      <c r="T39" s="129" t="str">
        <f>IF('Matriz de Riesgos'!$U$515="","",IF('Matriz de Riesgos'!$U$515='Matriz Calificación'!$D$71,'Matriz de Riesgos'!$E$515,IF('Matriz de Riesgos'!$U$515&lt;&gt;'Matriz Calificación'!$D$71,"")))</f>
        <v/>
      </c>
      <c r="U39" s="129" t="str">
        <f>IF('Matriz de Riesgos'!$U$524="","",IF('Matriz de Riesgos'!$U$524='Matriz Calificación'!$D$71,'Matriz de Riesgos'!$E$524,IF('Matriz de Riesgos'!$U$524&lt;&gt;'Matriz Calificación'!$D$71,"")))</f>
        <v/>
      </c>
      <c r="V39" s="129" t="str">
        <f>IF('Matriz de Riesgos'!$U$533="","",IF('Matriz de Riesgos'!$U$533='Matriz Calificación'!$D$71,'Matriz de Riesgos'!$E$533,IF('Matriz de Riesgos'!$U$533&lt;&gt;'Matriz Calificación'!$D$71,"")))</f>
        <v/>
      </c>
      <c r="W39" s="133" t="str">
        <f>IF('Matriz de Riesgos'!$U$542="","",IF('Matriz de Riesgos'!$U$542='Matriz Calificación'!$D$71,'Matriz de Riesgos'!$E$542,IF('Matriz de Riesgos'!$U$542&lt;&gt;'Matriz Calificación'!$D$71,"")))</f>
        <v/>
      </c>
      <c r="X39" s="128" t="str">
        <f>IF('Matriz de Riesgos'!$U$461="","",IF('Matriz de Riesgos'!$U$461='Matriz Calificación'!$D$72,'Matriz de Riesgos'!$E$461,IF('Matriz de Riesgos'!$U$461&lt;&gt;'Matriz Calificación'!$D$72,"")))</f>
        <v/>
      </c>
      <c r="Y39" s="129" t="str">
        <f>IF('Matriz de Riesgos'!$U$470="","",IF('Matriz de Riesgos'!$U$470='Matriz Calificación'!$D$72,'Matriz de Riesgos'!$E$470,IF('Matriz de Riesgos'!$U$470&lt;&gt;'Matriz Calificación'!$D$72,"")))</f>
        <v/>
      </c>
      <c r="Z39" s="129" t="str">
        <f>IF('Matriz de Riesgos'!$U$479="","",IF('Matriz de Riesgos'!$U$479='Matriz Calificación'!$D$72,'Matriz de Riesgos'!$E$479,IF('Matriz de Riesgos'!$U$479&lt;&gt;'Matriz Calificación'!$D$72,"")))</f>
        <v/>
      </c>
      <c r="AA39" s="129" t="str">
        <f>IF('Matriz de Riesgos'!$U$488="","",IF('Matriz de Riesgos'!$U$488='Matriz Calificación'!$D$72,'Matriz de Riesgos'!$E$488,IF('Matriz de Riesgos'!$U$488&lt;&gt;'Matriz Calificación'!$D$72,"")))</f>
        <v/>
      </c>
      <c r="AB39" s="129" t="str">
        <f>IF('Matriz de Riesgos'!$U$497="","",IF('Matriz de Riesgos'!$U$497='Matriz Calificación'!$D$72,'Matriz de Riesgos'!$E$497,IF('Matriz de Riesgos'!$U$497&lt;&gt;'Matriz Calificación'!$D$72,"")))</f>
        <v/>
      </c>
      <c r="AC39" s="129" t="str">
        <f>IF('Matriz de Riesgos'!$U$506="","",IF('Matriz de Riesgos'!$U$506='Matriz Calificación'!$D$72,'Matriz de Riesgos'!$E$506,IF('Matriz de Riesgos'!$U$506&lt;&gt;'Matriz Calificación'!$D$72,"")))</f>
        <v/>
      </c>
      <c r="AD39" s="129" t="str">
        <f>IF('Matriz de Riesgos'!$U$515="","",IF('Matriz de Riesgos'!$U$515='Matriz Calificación'!$D$72,'Matriz de Riesgos'!$E$515,IF('Matriz de Riesgos'!$U$515&lt;&gt;'Matriz Calificación'!$D$72,"")))</f>
        <v/>
      </c>
      <c r="AE39" s="129" t="str">
        <f>IF('Matriz de Riesgos'!$U$524="","",IF('Matriz de Riesgos'!$U$524='Matriz Calificación'!$D$72,'Matriz de Riesgos'!$E$524,IF('Matriz de Riesgos'!$U$524&lt;&gt;'Matriz Calificación'!$D$72,"")))</f>
        <v/>
      </c>
      <c r="AF39" s="129" t="str">
        <f>IF('Matriz de Riesgos'!$U$533="","",IF('Matriz de Riesgos'!$U$533='Matriz Calificación'!$D$72,'Matriz de Riesgos'!$E$533,IF('Matriz de Riesgos'!$U$533&lt;&gt;'Matriz Calificación'!$D$72,"")))</f>
        <v/>
      </c>
      <c r="AG39" s="133" t="str">
        <f>IF('Matriz de Riesgos'!$U$542="","",IF('Matriz de Riesgos'!$U$542='Matriz Calificación'!$D$72,'Matriz de Riesgos'!$E$542,IF('Matriz de Riesgos'!$U$542&lt;&gt;'Matriz Calificación'!$D$72,"")))</f>
        <v/>
      </c>
      <c r="AH39" s="128" t="str">
        <f>IF('Matriz de Riesgos'!$U$461="","",IF('Matriz de Riesgos'!$U$461='Matriz Calificación'!$D$73,'Matriz de Riesgos'!$E$461,IF('Matriz de Riesgos'!$U$461&lt;&gt;'Matriz Calificación'!$D$73,"")))</f>
        <v/>
      </c>
      <c r="AI39" s="129" t="str">
        <f>IF('Matriz de Riesgos'!$U$470="","",IF('Matriz de Riesgos'!$U$470='Matriz Calificación'!$D$73,'Matriz de Riesgos'!$E$470,IF('Matriz de Riesgos'!$U$470&lt;&gt;'Matriz Calificación'!$D$73,"")))</f>
        <v/>
      </c>
      <c r="AJ39" s="129" t="str">
        <f>IF('Matriz de Riesgos'!$U$479="","",IF('Matriz de Riesgos'!$U$479='Matriz Calificación'!$D$73,'Matriz de Riesgos'!$E$479,IF('Matriz de Riesgos'!$U$479&lt;&gt;'Matriz Calificación'!$D$73,"")))</f>
        <v/>
      </c>
      <c r="AK39" s="129" t="str">
        <f>IF('Matriz de Riesgos'!$U$488="","",IF('Matriz de Riesgos'!$U$488='Matriz Calificación'!$D$73,'Matriz de Riesgos'!$E$488,IF('Matriz de Riesgos'!$U$488&lt;&gt;'Matriz Calificación'!$D$73,"")))</f>
        <v/>
      </c>
      <c r="AL39" s="129" t="str">
        <f>IF('Matriz de Riesgos'!$U$497="","",IF('Matriz de Riesgos'!$U$497='Matriz Calificación'!$D$73,'Matriz de Riesgos'!$E$497,IF('Matriz de Riesgos'!$U$497&lt;&gt;'Matriz Calificación'!$D$73,"")))</f>
        <v/>
      </c>
      <c r="AM39" s="129" t="str">
        <f>IF('Matriz de Riesgos'!$U$506="","",IF('Matriz de Riesgos'!$U$506='Matriz Calificación'!$D$73,'Matriz de Riesgos'!$E$506,IF('Matriz de Riesgos'!$U$506&lt;&gt;'Matriz Calificación'!$D$73,"")))</f>
        <v/>
      </c>
      <c r="AN39" s="129" t="str">
        <f>IF('Matriz de Riesgos'!$U$515="","",IF('Matriz de Riesgos'!$U$515='Matriz Calificación'!$D$73,'Matriz de Riesgos'!$E$515,IF('Matriz de Riesgos'!$U$515&lt;&gt;'Matriz Calificación'!$D$73,"")))</f>
        <v/>
      </c>
      <c r="AO39" s="129" t="str">
        <f>IF('Matriz de Riesgos'!$U$524="","",IF('Matriz de Riesgos'!$U$524='Matriz Calificación'!$D$73,'Matriz de Riesgos'!$E$524,IF('Matriz de Riesgos'!$U$524&lt;&gt;'Matriz Calificación'!$D$73,"")))</f>
        <v/>
      </c>
      <c r="AP39" s="129" t="str">
        <f>IF('Matriz de Riesgos'!$U$533="","",IF('Matriz de Riesgos'!$U$533='Matriz Calificación'!$D$73,'Matriz de Riesgos'!$E$533,IF('Matriz de Riesgos'!$U$533&lt;&gt;'Matriz Calificación'!$D$73,"")))</f>
        <v/>
      </c>
      <c r="AQ39" s="133" t="str">
        <f>IF('Matriz de Riesgos'!$U$542="","",IF('Matriz de Riesgos'!$U$542='Matriz Calificación'!$D$73,'Matriz de Riesgos'!$E$542,IF('Matriz de Riesgos'!$U$542&lt;&gt;'Matriz Calificación'!$D$73,"")))</f>
        <v/>
      </c>
      <c r="AR39" s="134" t="str">
        <f>IF('Matriz de Riesgos'!$U$461="","",IF('Matriz de Riesgos'!$U$461='Matriz Calificación'!$D$78,'Matriz de Riesgos'!$E$461,IF('Matriz de Riesgos'!$U$461&lt;&gt;'Matriz Calificación'!$D$78,"")))</f>
        <v/>
      </c>
      <c r="AS39" s="135" t="str">
        <f>IF('Matriz de Riesgos'!$U$470="","",IF('Matriz de Riesgos'!$U$470='Matriz Calificación'!$D$78,'Matriz de Riesgos'!$E$470,IF('Matriz de Riesgos'!$U$470&lt;&gt;'Matriz Calificación'!$D$78,"")))</f>
        <v/>
      </c>
      <c r="AT39" s="135" t="str">
        <f>IF('Matriz de Riesgos'!$U$479="","",IF('Matriz de Riesgos'!$U$479='Matriz Calificación'!$D$78,'Matriz de Riesgos'!$E$479,IF('Matriz de Riesgos'!$U$479&lt;&gt;'Matriz Calificación'!$D$78,"")))</f>
        <v/>
      </c>
      <c r="AU39" s="135" t="str">
        <f>IF('Matriz de Riesgos'!$U$488="","",IF('Matriz de Riesgos'!$U$488='Matriz Calificación'!$D$78,'Matriz de Riesgos'!$E$488,IF('Matriz de Riesgos'!$U$488&lt;&gt;'Matriz Calificación'!$D$78,"")))</f>
        <v/>
      </c>
      <c r="AV39" s="151" t="str">
        <f>IF('Matriz de Riesgos'!$U$497="","",IF('Matriz de Riesgos'!$U$497='Matriz Calificación'!$D$78,'Matriz de Riesgos'!$E$497,IF('Matriz de Riesgos'!$U$497&lt;&gt;'Matriz Calificación'!$D$78,"")))</f>
        <v/>
      </c>
      <c r="AW39" s="151" t="str">
        <f>IF('Matriz de Riesgos'!$U$506="","",IF('Matriz de Riesgos'!$U$506='Matriz Calificación'!$D$78,'Matriz de Riesgos'!$E$506,IF('Matriz de Riesgos'!$U$506&lt;&gt;'Matriz Calificación'!$D$78,"")))</f>
        <v/>
      </c>
      <c r="AX39" s="151" t="str">
        <f>IF('Matriz de Riesgos'!$U$515="","",IF('Matriz de Riesgos'!$U$515='Matriz Calificación'!$D$78,'Matriz de Riesgos'!$E$515,IF('Matriz de Riesgos'!$U$515&lt;&gt;'Matriz Calificación'!$D$78,"")))</f>
        <v/>
      </c>
      <c r="AY39" s="151" t="str">
        <f>IF('Matriz de Riesgos'!$U$524="","",IF('Matriz de Riesgos'!$U$524='Matriz Calificación'!$D$78,'Matriz de Riesgos'!$E$524,IF('Matriz de Riesgos'!$U$524&lt;&gt;'Matriz Calificación'!$D$78,"")))</f>
        <v/>
      </c>
      <c r="AZ39" s="151" t="str">
        <f>IF('Matriz de Riesgos'!$U$533="","",IF('Matriz de Riesgos'!$U$533='Matriz Calificación'!$D$78,'Matriz de Riesgos'!$E$533,IF('Matriz de Riesgos'!$U$533&lt;&gt;'Matriz Calificación'!$D$78,"")))</f>
        <v/>
      </c>
      <c r="BA39" s="136" t="str">
        <f>IF('Matriz de Riesgos'!$U$542="","",IF('Matriz de Riesgos'!$U$542='Matriz Calificación'!$D$78,'Matriz de Riesgos'!$E$542,IF('Matriz de Riesgos'!$U$542&lt;&gt;'Matriz Calificación'!$D$78,"")))</f>
        <v/>
      </c>
    </row>
    <row r="40" spans="2:57" ht="12" customHeight="1" x14ac:dyDescent="0.25">
      <c r="B40" s="355"/>
      <c r="C40" s="357"/>
      <c r="D40" s="183" t="str">
        <f>IF('Matriz de Riesgos'!$U$551="","",IF('Matriz de Riesgos'!$U$551='Matriz Calificación'!$D$70,'Matriz de Riesgos'!$E$551,IF('Matriz de Riesgos'!$U$551&lt;&gt;'Matriz Calificación'!$D$70,"")))</f>
        <v/>
      </c>
      <c r="E40" s="184" t="str">
        <f>IF('Matriz de Riesgos'!$U$560="","",IF('Matriz de Riesgos'!$U$560='Matriz Calificación'!$D$70,'Matriz de Riesgos'!$E$560,IF('Matriz de Riesgos'!$U$560&lt;&gt;'Matriz Calificación'!$D$70,"")))</f>
        <v/>
      </c>
      <c r="F40" s="184" t="str">
        <f>IF('Matriz de Riesgos'!$U$569="","",IF('Matriz de Riesgos'!$U$569='Matriz Calificación'!$D$70,'Matriz de Riesgos'!$E$569,IF('Matriz de Riesgos'!$U$569&lt;&gt;'Matriz Calificación'!$D$70,"")))</f>
        <v/>
      </c>
      <c r="G40" s="184" t="str">
        <f>IF('Matriz de Riesgos'!$U$578="","",IF('Matriz de Riesgos'!$U$578='Matriz Calificación'!$D$70,'Matriz de Riesgos'!$E$578,IF('Matriz de Riesgos'!$U$578&lt;&gt;'Matriz Calificación'!$D$70,"")))</f>
        <v/>
      </c>
      <c r="H40" s="184" t="str">
        <f>IF('Matriz de Riesgos'!$U$587="","",IF('Matriz de Riesgos'!$U$587='Matriz Calificación'!$D$70,'Matriz de Riesgos'!$E$587,IF('Matriz de Riesgos'!$U$587&lt;&gt;'Matriz Calificación'!$D$70,"")))</f>
        <v/>
      </c>
      <c r="I40" s="184" t="str">
        <f>IF('Matriz de Riesgos'!$U$596="","",IF('Matriz de Riesgos'!$U$596='Matriz Calificación'!$D$70,'Matriz de Riesgos'!$E$596,IF('Matriz de Riesgos'!$U$596&lt;&gt;'Matriz Calificación'!$D$70,"")))</f>
        <v/>
      </c>
      <c r="J40" s="184" t="str">
        <f>IF('Matriz de Riesgos'!$U$605="","",IF('Matriz de Riesgos'!$U$605='Matriz Calificación'!$D$70,'Matriz de Riesgos'!$E$605,IF('Matriz de Riesgos'!$U$605&lt;&gt;'Matriz Calificación'!$D$70,"")))</f>
        <v/>
      </c>
      <c r="K40" s="184" t="str">
        <f>IF('Matriz de Riesgos'!$U$614="","",IF('Matriz de Riesgos'!$U$614='Matriz Calificación'!$D$70,'Matriz de Riesgos'!$E$614,IF('Matriz de Riesgos'!$U$614&lt;&gt;'Matriz Calificación'!$D$70,"")))</f>
        <v/>
      </c>
      <c r="L40" s="184" t="str">
        <f>IF('Matriz de Riesgos'!$U$623="","",IF('Matriz de Riesgos'!$U$623='Matriz Calificación'!$D$70,'Matriz de Riesgos'!$E$623,IF('Matriz de Riesgos'!$U$623&lt;&gt;'Matriz Calificación'!$D$70,"")))</f>
        <v/>
      </c>
      <c r="M40" s="185" t="str">
        <f>IF('Matriz de Riesgos'!$U$632="","",IF('Matriz de Riesgos'!$U$632='Matriz Calificación'!$D$70,'Matriz de Riesgos'!$E$632,IF('Matriz de Riesgos'!$U$632&lt;&gt;'Matriz Calificación'!$D$70,"")))</f>
        <v/>
      </c>
      <c r="N40" s="183" t="str">
        <f>IF('Matriz de Riesgos'!$U$551="","",IF('Matriz de Riesgos'!$U$551='Matriz Calificación'!$D$71,'Matriz de Riesgos'!$E$551,IF('Matriz de Riesgos'!$U$551&lt;&gt;'Matriz Calificación'!$D$71,"")))</f>
        <v/>
      </c>
      <c r="O40" s="184" t="str">
        <f>IF('Matriz de Riesgos'!$U$560="","",IF('Matriz de Riesgos'!$U$560='Matriz Calificación'!$D$71,'Matriz de Riesgos'!$E$560,IF('Matriz de Riesgos'!$U$560&lt;&gt;'Matriz Calificación'!$D$71,"")))</f>
        <v/>
      </c>
      <c r="P40" s="184" t="str">
        <f>IF('Matriz de Riesgos'!$U$569="","",IF('Matriz de Riesgos'!$U$569='Matriz Calificación'!$D$71,'Matriz de Riesgos'!$E$569,IF('Matriz de Riesgos'!$U$569&lt;&gt;'Matriz Calificación'!$D$71,"")))</f>
        <v/>
      </c>
      <c r="Q40" s="184" t="str">
        <f>IF('Matriz de Riesgos'!$U$578="","",IF('Matriz de Riesgos'!$U$578='Matriz Calificación'!$D$71,'Matriz de Riesgos'!$E$578,IF('Matriz de Riesgos'!$U$578&lt;&gt;'Matriz Calificación'!$D$71,"")))</f>
        <v/>
      </c>
      <c r="R40" s="184" t="str">
        <f>IF('Matriz de Riesgos'!$U$587="","",IF('Matriz de Riesgos'!$U$587='Matriz Calificación'!$D$71,'Matriz de Riesgos'!$E$587,IF('Matriz de Riesgos'!$U$587&lt;&gt;'Matriz Calificación'!$D$71,"")))</f>
        <v/>
      </c>
      <c r="S40" s="184" t="str">
        <f>IF('Matriz de Riesgos'!$U$596="","",IF('Matriz de Riesgos'!$U$596='Matriz Calificación'!$D$71,'Matriz de Riesgos'!$E$596,IF('Matriz de Riesgos'!$U$596&lt;&gt;'Matriz Calificación'!$D$71,"")))</f>
        <v/>
      </c>
      <c r="T40" s="184" t="str">
        <f>IF('Matriz de Riesgos'!$U$605="","",IF('Matriz de Riesgos'!$U$605='Matriz Calificación'!$D$71,'Matriz de Riesgos'!$E$605,IF('Matriz de Riesgos'!$U$605&lt;&gt;'Matriz Calificación'!$D$71,"")))</f>
        <v/>
      </c>
      <c r="U40" s="184" t="str">
        <f>IF('Matriz de Riesgos'!$U$614="","",IF('Matriz de Riesgos'!$U$614='Matriz Calificación'!$D$71,'Matriz de Riesgos'!$E$614,IF('Matriz de Riesgos'!$U$614&lt;&gt;'Matriz Calificación'!$D$71,"")))</f>
        <v/>
      </c>
      <c r="V40" s="184" t="str">
        <f>IF('Matriz de Riesgos'!$U$623="","",IF('Matriz de Riesgos'!$U$623='Matriz Calificación'!$D$71,'Matriz de Riesgos'!$E$623,IF('Matriz de Riesgos'!$U$623&lt;&gt;'Matriz Calificación'!$D$71,"")))</f>
        <v/>
      </c>
      <c r="W40" s="185" t="str">
        <f>IF('Matriz de Riesgos'!$U$632="","",IF('Matriz de Riesgos'!$U$632='Matriz Calificación'!$D$71,'Matriz de Riesgos'!$E$632,IF('Matriz de Riesgos'!$U$632&lt;&gt;'Matriz Calificación'!$D$71,"")))</f>
        <v/>
      </c>
      <c r="X40" s="183" t="str">
        <f>IF('Matriz de Riesgos'!$U$551="","",IF('Matriz de Riesgos'!$U$551='Matriz Calificación'!$D$72,'Matriz de Riesgos'!$E$551,IF('Matriz de Riesgos'!$U$551&lt;&gt;'Matriz Calificación'!$D$72,"")))</f>
        <v/>
      </c>
      <c r="Y40" s="184" t="str">
        <f>IF('Matriz de Riesgos'!$U$560="","",IF('Matriz de Riesgos'!$U$560='Matriz Calificación'!$D$72,'Matriz de Riesgos'!$E$560,IF('Matriz de Riesgos'!$U$560&lt;&gt;'Matriz Calificación'!$D$72,"")))</f>
        <v/>
      </c>
      <c r="Z40" s="184" t="str">
        <f>IF('Matriz de Riesgos'!$U$569="","",IF('Matriz de Riesgos'!$U$569='Matriz Calificación'!$D$72,'Matriz de Riesgos'!$E$569,IF('Matriz de Riesgos'!$U$569&lt;&gt;'Matriz Calificación'!$D$72,"")))</f>
        <v/>
      </c>
      <c r="AA40" s="184" t="str">
        <f>IF('Matriz de Riesgos'!$U$578="","",IF('Matriz de Riesgos'!$U$578='Matriz Calificación'!$D$72,'Matriz de Riesgos'!$E$578,IF('Matriz de Riesgos'!$U$578&lt;&gt;'Matriz Calificación'!$D$72,"")))</f>
        <v/>
      </c>
      <c r="AB40" s="184" t="str">
        <f>IF('Matriz de Riesgos'!$U$587="","",IF('Matriz de Riesgos'!$U$587='Matriz Calificación'!$D$72,'Matriz de Riesgos'!$E$587,IF('Matriz de Riesgos'!$U$587&lt;&gt;'Matriz Calificación'!$D$72,"")))</f>
        <v/>
      </c>
      <c r="AC40" s="184" t="str">
        <f>IF('Matriz de Riesgos'!$U$596="","",IF('Matriz de Riesgos'!$U$596='Matriz Calificación'!$D$72,'Matriz de Riesgos'!$E$596,IF('Matriz de Riesgos'!$U$596&lt;&gt;'Matriz Calificación'!$D$72,"")))</f>
        <v/>
      </c>
      <c r="AD40" s="184" t="str">
        <f>IF('Matriz de Riesgos'!$U$605="","",IF('Matriz de Riesgos'!$U$605='Matriz Calificación'!$D$72,'Matriz de Riesgos'!$E$605,IF('Matriz de Riesgos'!$U$605&lt;&gt;'Matriz Calificación'!$D$72,"")))</f>
        <v/>
      </c>
      <c r="AE40" s="184" t="str">
        <f>IF('Matriz de Riesgos'!$U$614="","",IF('Matriz de Riesgos'!$U$614='Matriz Calificación'!$D$72,'Matriz de Riesgos'!$E$614,IF('Matriz de Riesgos'!$U$614&lt;&gt;'Matriz Calificación'!$D$72,"")))</f>
        <v/>
      </c>
      <c r="AF40" s="184" t="str">
        <f>IF('Matriz de Riesgos'!$U$623="","",IF('Matriz de Riesgos'!$U$623='Matriz Calificación'!$D$72,'Matriz de Riesgos'!$E$623,IF('Matriz de Riesgos'!$U$623&lt;&gt;'Matriz Calificación'!$D$72,"")))</f>
        <v/>
      </c>
      <c r="AG40" s="185" t="str">
        <f>IF('Matriz de Riesgos'!$U$632="","",IF('Matriz de Riesgos'!$U$632='Matriz Calificación'!$D$72,'Matriz de Riesgos'!$E$632,IF('Matriz de Riesgos'!$U$632&lt;&gt;'Matriz Calificación'!$D$72,"")))</f>
        <v/>
      </c>
      <c r="AH40" s="183" t="str">
        <f>IF('Matriz de Riesgos'!$U$551="","",IF('Matriz de Riesgos'!$U$551='Matriz Calificación'!$D$73,'Matriz de Riesgos'!$E$551,IF('Matriz de Riesgos'!$U$551&lt;&gt;'Matriz Calificación'!$D$73,"")))</f>
        <v/>
      </c>
      <c r="AI40" s="184" t="str">
        <f>IF('Matriz de Riesgos'!$U$560="","",IF('Matriz de Riesgos'!$U$560='Matriz Calificación'!$D$73,'Matriz de Riesgos'!$E$560,IF('Matriz de Riesgos'!$U$560&lt;&gt;'Matriz Calificación'!$D$73,"")))</f>
        <v/>
      </c>
      <c r="AJ40" s="184" t="str">
        <f>IF('Matriz de Riesgos'!$U$569="","",IF('Matriz de Riesgos'!$U$569='Matriz Calificación'!$D$73,'Matriz de Riesgos'!$E$569,IF('Matriz de Riesgos'!$U$569&lt;&gt;'Matriz Calificación'!$D$73,"")))</f>
        <v/>
      </c>
      <c r="AK40" s="184" t="str">
        <f>IF('Matriz de Riesgos'!$U$578="","",IF('Matriz de Riesgos'!$U$578='Matriz Calificación'!$D$73,'Matriz de Riesgos'!$E$578,IF('Matriz de Riesgos'!$U$578&lt;&gt;'Matriz Calificación'!$D$73,"")))</f>
        <v/>
      </c>
      <c r="AL40" s="184" t="str">
        <f>IF('Matriz de Riesgos'!$U$587="","",IF('Matriz de Riesgos'!$U$587='Matriz Calificación'!$D$73,'Matriz de Riesgos'!$E$587,IF('Matriz de Riesgos'!$U$587&lt;&gt;'Matriz Calificación'!$D$73,"")))</f>
        <v/>
      </c>
      <c r="AM40" s="184" t="str">
        <f>IF('Matriz de Riesgos'!$U$596="","",IF('Matriz de Riesgos'!$U$596='Matriz Calificación'!$D$73,'Matriz de Riesgos'!$E$596,IF('Matriz de Riesgos'!$U$596&lt;&gt;'Matriz Calificación'!$D$73,"")))</f>
        <v/>
      </c>
      <c r="AN40" s="184" t="str">
        <f>IF('Matriz de Riesgos'!$U$605="","",IF('Matriz de Riesgos'!$U$605='Matriz Calificación'!$D$73,'Matriz de Riesgos'!$E$605,IF('Matriz de Riesgos'!$U$605&lt;&gt;'Matriz Calificación'!$D$73,"")))</f>
        <v/>
      </c>
      <c r="AO40" s="184" t="str">
        <f>IF('Matriz de Riesgos'!$U$614="","",IF('Matriz de Riesgos'!$U$614='Matriz Calificación'!$D$73,'Matriz de Riesgos'!$E$614,IF('Matriz de Riesgos'!$U$614&lt;&gt;'Matriz Calificación'!$D$73,"")))</f>
        <v/>
      </c>
      <c r="AP40" s="184" t="str">
        <f>IF('Matriz de Riesgos'!$U$623="","",IF('Matriz de Riesgos'!$U$623='Matriz Calificación'!$D$73,'Matriz de Riesgos'!$E$623,IF('Matriz de Riesgos'!$U$623&lt;&gt;'Matriz Calificación'!$D$73,"")))</f>
        <v/>
      </c>
      <c r="AQ40" s="185" t="str">
        <f>IF('Matriz de Riesgos'!$U$632="","",IF('Matriz de Riesgos'!$U$632='Matriz Calificación'!$D$73,'Matriz de Riesgos'!$E$632,IF('Matriz de Riesgos'!$U$632&lt;&gt;'Matriz Calificación'!$D$73,"")))</f>
        <v/>
      </c>
      <c r="AR40" s="186" t="str">
        <f>IF('Matriz de Riesgos'!$U$551="","",IF('Matriz de Riesgos'!$U$551='Matriz Calificación'!$D$78,'Matriz de Riesgos'!$E$551,IF('Matriz de Riesgos'!$U$551&lt;&gt;'Matriz Calificación'!$D$78,"")))</f>
        <v/>
      </c>
      <c r="AS40" s="187" t="str">
        <f>IF('Matriz de Riesgos'!$U$560="","",IF('Matriz de Riesgos'!$U$560='Matriz Calificación'!$D$78,'Matriz de Riesgos'!$E$560,IF('Matriz de Riesgos'!$U$560&lt;&gt;'Matriz Calificación'!$D$78,"")))</f>
        <v/>
      </c>
      <c r="AT40" s="187" t="str">
        <f>IF('Matriz de Riesgos'!$U$569="","",IF('Matriz de Riesgos'!$U$569='Matriz Calificación'!$D$78,'Matriz de Riesgos'!$E$569,IF('Matriz de Riesgos'!$U$569&lt;&gt;'Matriz Calificación'!$D$78,"")))</f>
        <v/>
      </c>
      <c r="AU40" s="187" t="str">
        <f>IF('Matriz de Riesgos'!$U$578="","",IF('Matriz de Riesgos'!$U$578='Matriz Calificación'!$D$78,'Matriz de Riesgos'!$E$578,IF('Matriz de Riesgos'!$U$578&lt;&gt;'Matriz Calificación'!$D$78,"")))</f>
        <v/>
      </c>
      <c r="AV40" s="188" t="str">
        <f>IF('Matriz de Riesgos'!$U$587="","",IF('Matriz de Riesgos'!$U$587='Matriz Calificación'!$D$78,'Matriz de Riesgos'!$E$587,IF('Matriz de Riesgos'!$U$587&lt;&gt;'Matriz Calificación'!$D$78,"")))</f>
        <v/>
      </c>
      <c r="AW40" s="188" t="str">
        <f>IF('Matriz de Riesgos'!$U$596="","",IF('Matriz de Riesgos'!$U$596='Matriz Calificación'!$D$78,'Matriz de Riesgos'!$E$596,IF('Matriz de Riesgos'!$U$596&lt;&gt;'Matriz Calificación'!$D$78,"")))</f>
        <v/>
      </c>
      <c r="AX40" s="188" t="str">
        <f>IF('Matriz de Riesgos'!$U$605="","",IF('Matriz de Riesgos'!$U$605='Matriz Calificación'!$D$78,'Matriz de Riesgos'!$E$605,IF('Matriz de Riesgos'!$U$605&lt;&gt;'Matriz Calificación'!$D$78,"")))</f>
        <v/>
      </c>
      <c r="AY40" s="188" t="str">
        <f>IF('Matriz de Riesgos'!$U$614="","",IF('Matriz de Riesgos'!$U$614='Matriz Calificación'!$D$78,'Matriz de Riesgos'!$E$614,IF('Matriz de Riesgos'!$U$614&lt;&gt;'Matriz Calificación'!$D$78,"")))</f>
        <v/>
      </c>
      <c r="AZ40" s="188" t="str">
        <f>IF('Matriz de Riesgos'!$U$623="","",IF('Matriz de Riesgos'!$U$623='Matriz Calificación'!$D$78,'Matriz de Riesgos'!$E$623,IF('Matriz de Riesgos'!$U$623&lt;&gt;'Matriz Calificación'!$D$78,"")))</f>
        <v/>
      </c>
      <c r="BA40" s="189" t="str">
        <f>IF('Matriz de Riesgos'!$U$632="","",IF('Matriz de Riesgos'!$U$632='Matriz Calificación'!$D$78,'Matriz de Riesgos'!$E$632,IF('Matriz de Riesgos'!$U$632&lt;&gt;'Matriz Calificación'!$D$78,"")))</f>
        <v/>
      </c>
    </row>
    <row r="43" spans="2:57" ht="23.25" customHeight="1" x14ac:dyDescent="0.25">
      <c r="B43" s="375" t="s">
        <v>110</v>
      </c>
      <c r="C43" s="375"/>
      <c r="D43" s="375"/>
      <c r="E43" s="375"/>
      <c r="F43" s="375"/>
      <c r="G43" s="375"/>
      <c r="H43" s="375"/>
      <c r="I43" s="375"/>
      <c r="J43" s="375"/>
      <c r="K43" s="375"/>
      <c r="L43" s="375"/>
      <c r="M43" s="375"/>
      <c r="N43" s="375"/>
      <c r="O43" s="375"/>
      <c r="P43" s="375"/>
      <c r="Q43" s="375"/>
      <c r="R43" s="375"/>
      <c r="S43" s="375"/>
      <c r="T43" s="375"/>
      <c r="U43" s="375"/>
      <c r="V43" s="375"/>
      <c r="W43" s="375"/>
      <c r="X43" s="375"/>
      <c r="Y43" s="375"/>
      <c r="Z43" s="375"/>
      <c r="AA43" s="375"/>
      <c r="AB43" s="375"/>
      <c r="AC43" s="375"/>
      <c r="AD43" s="375"/>
      <c r="AE43" s="375"/>
      <c r="AF43" s="375"/>
      <c r="AG43" s="375"/>
      <c r="AH43" s="375"/>
      <c r="AI43" s="375"/>
      <c r="AJ43" s="375"/>
      <c r="AK43" s="375"/>
      <c r="AL43" s="375"/>
      <c r="AM43" s="375"/>
      <c r="AN43" s="375"/>
      <c r="AO43" s="375"/>
      <c r="AP43" s="375"/>
      <c r="AQ43" s="375"/>
      <c r="AR43" s="375"/>
      <c r="AS43" s="375"/>
      <c r="AT43" s="375"/>
      <c r="AU43" s="375"/>
      <c r="AV43" s="375"/>
      <c r="AW43" s="375"/>
      <c r="AX43" s="375"/>
      <c r="AY43" s="375"/>
      <c r="AZ43" s="375"/>
      <c r="BA43" s="375"/>
    </row>
    <row r="44" spans="2:57" ht="21" customHeight="1" x14ac:dyDescent="0.25">
      <c r="B44" s="376" t="s">
        <v>111</v>
      </c>
      <c r="C44" s="376"/>
      <c r="D44" s="376"/>
      <c r="E44" s="376"/>
      <c r="F44" s="376"/>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57"/>
    </row>
    <row r="45" spans="2:57" ht="15.75" x14ac:dyDescent="0.25">
      <c r="B45" s="377" t="s">
        <v>89</v>
      </c>
      <c r="C45" s="378"/>
      <c r="D45" s="383" t="s">
        <v>67</v>
      </c>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5"/>
    </row>
    <row r="46" spans="2:57" ht="31.5" customHeight="1" x14ac:dyDescent="0.25">
      <c r="B46" s="379" t="s">
        <v>66</v>
      </c>
      <c r="C46" s="380"/>
      <c r="D46" s="374" t="s">
        <v>90</v>
      </c>
      <c r="E46" s="374"/>
      <c r="F46" s="374"/>
      <c r="G46" s="374"/>
      <c r="H46" s="374"/>
      <c r="I46" s="374"/>
      <c r="J46" s="374"/>
      <c r="K46" s="374"/>
      <c r="L46" s="374"/>
      <c r="M46" s="374"/>
      <c r="N46" s="374" t="s">
        <v>91</v>
      </c>
      <c r="O46" s="374"/>
      <c r="P46" s="374"/>
      <c r="Q46" s="374"/>
      <c r="R46" s="374"/>
      <c r="S46" s="374"/>
      <c r="T46" s="374"/>
      <c r="U46" s="374"/>
      <c r="V46" s="374"/>
      <c r="W46" s="374"/>
      <c r="X46" s="374" t="s">
        <v>92</v>
      </c>
      <c r="Y46" s="374"/>
      <c r="Z46" s="374"/>
      <c r="AA46" s="374"/>
      <c r="AB46" s="374"/>
      <c r="AC46" s="374"/>
      <c r="AD46" s="374"/>
      <c r="AE46" s="374"/>
      <c r="AF46" s="374"/>
      <c r="AG46" s="374"/>
      <c r="AH46" s="374" t="s">
        <v>93</v>
      </c>
      <c r="AI46" s="374"/>
      <c r="AJ46" s="374"/>
      <c r="AK46" s="374"/>
      <c r="AL46" s="374"/>
      <c r="AM46" s="374"/>
      <c r="AN46" s="374"/>
      <c r="AO46" s="374"/>
      <c r="AP46" s="374"/>
      <c r="AQ46" s="374"/>
      <c r="AR46" s="374" t="s">
        <v>94</v>
      </c>
      <c r="AS46" s="374"/>
      <c r="AT46" s="374"/>
      <c r="AU46" s="374"/>
      <c r="AV46" s="374"/>
      <c r="AW46" s="374"/>
      <c r="AX46" s="374"/>
      <c r="AY46" s="374"/>
      <c r="AZ46" s="374"/>
      <c r="BA46" s="374"/>
      <c r="BC46" s="368" t="s">
        <v>95</v>
      </c>
      <c r="BD46" s="369"/>
      <c r="BE46" s="387" t="s">
        <v>112</v>
      </c>
    </row>
    <row r="47" spans="2:57" ht="15.75" x14ac:dyDescent="0.25">
      <c r="B47" s="381"/>
      <c r="C47" s="382"/>
      <c r="D47" s="373">
        <v>0.2</v>
      </c>
      <c r="E47" s="374"/>
      <c r="F47" s="374"/>
      <c r="G47" s="374"/>
      <c r="H47" s="374"/>
      <c r="I47" s="374"/>
      <c r="J47" s="374"/>
      <c r="K47" s="374"/>
      <c r="L47" s="374"/>
      <c r="M47" s="374"/>
      <c r="N47" s="373">
        <v>0.4</v>
      </c>
      <c r="O47" s="374"/>
      <c r="P47" s="374"/>
      <c r="Q47" s="374"/>
      <c r="R47" s="374"/>
      <c r="S47" s="374"/>
      <c r="T47" s="374"/>
      <c r="U47" s="374"/>
      <c r="V47" s="374"/>
      <c r="W47" s="374"/>
      <c r="X47" s="373">
        <v>0.6</v>
      </c>
      <c r="Y47" s="374"/>
      <c r="Z47" s="374"/>
      <c r="AA47" s="374"/>
      <c r="AB47" s="374"/>
      <c r="AC47" s="374"/>
      <c r="AD47" s="374"/>
      <c r="AE47" s="374"/>
      <c r="AF47" s="374"/>
      <c r="AG47" s="374"/>
      <c r="AH47" s="373">
        <v>0.8</v>
      </c>
      <c r="AI47" s="374"/>
      <c r="AJ47" s="374"/>
      <c r="AK47" s="374"/>
      <c r="AL47" s="374"/>
      <c r="AM47" s="374"/>
      <c r="AN47" s="374"/>
      <c r="AO47" s="374"/>
      <c r="AP47" s="374"/>
      <c r="AQ47" s="374"/>
      <c r="AR47" s="373">
        <v>1</v>
      </c>
      <c r="AS47" s="374"/>
      <c r="AT47" s="374"/>
      <c r="AU47" s="374"/>
      <c r="AV47" s="374"/>
      <c r="AW47" s="374"/>
      <c r="AX47" s="374"/>
      <c r="AY47" s="374"/>
      <c r="AZ47" s="374"/>
      <c r="BA47" s="374"/>
      <c r="BC47" s="370"/>
      <c r="BD47" s="371"/>
      <c r="BE47" s="388"/>
    </row>
    <row r="48" spans="2:57" ht="12" customHeight="1" x14ac:dyDescent="0.25">
      <c r="B48" s="354" t="s">
        <v>97</v>
      </c>
      <c r="C48" s="358">
        <v>0.2</v>
      </c>
      <c r="D48" s="157" t="str">
        <f>IF('Matriz de Riesgos'!$AO$11="","",IF('Matriz de Riesgos'!$AO$11='Matriz Calificación'!$D$54,'Matriz de Riesgos'!$E$11,IF('Matriz de Riesgos'!$AO$11&lt;&gt;'Matriz Calificación'!$D$54,"")))</f>
        <v/>
      </c>
      <c r="E48" s="158" t="str">
        <f>IF('Matriz de Riesgos'!$AO$20="","",IF('Matriz de Riesgos'!$AO$20='Matriz Calificación'!$D$54,'Matriz de Riesgos'!$E$20,IF('Matriz de Riesgos'!$AO$20&lt;&gt;'Matriz Calificación'!$D$54,"")))</f>
        <v/>
      </c>
      <c r="F48" s="158" t="str">
        <f>IF('Matriz de Riesgos'!$AO$29="","",IF('Matriz de Riesgos'!$AO$29='Matriz Calificación'!$D$54,'Matriz de Riesgos'!$E$29,IF('Matriz de Riesgos'!$AO$29&lt;&gt;'Matriz Calificación'!$D$54,"")))</f>
        <v/>
      </c>
      <c r="G48" s="158" t="str">
        <f>IF('Matriz de Riesgos'!$AO$38="","",IF('Matriz de Riesgos'!$AO$38='Matriz Calificación'!$D$54,'Matriz de Riesgos'!$E$38,IF('Matriz de Riesgos'!$AO$38&lt;&gt;'Matriz Calificación'!$D$54,"")))</f>
        <v/>
      </c>
      <c r="H48" s="158" t="str">
        <f>IF('Matriz de Riesgos'!$AO$47="","",IF('Matriz de Riesgos'!$AO$47='Matriz Calificación'!$D$54,'Matriz de Riesgos'!$E$47,IF('Matriz de Riesgos'!$AO$47&lt;&gt;'Matriz Calificación'!$D$54,"")))</f>
        <v/>
      </c>
      <c r="I48" s="158" t="str">
        <f>IF('Matriz de Riesgos'!$AO$56="","",IF('Matriz de Riesgos'!$AO$56='Matriz Calificación'!$D$54,'Matriz de Riesgos'!$E$56,IF('Matriz de Riesgos'!$AO$56&lt;&gt;'Matriz Calificación'!$D$54,"")))</f>
        <v/>
      </c>
      <c r="J48" s="158" t="str">
        <f ca="1">IF('Matriz de Riesgos'!$AO$65="","",IF('Matriz de Riesgos'!$AO$65='Matriz Calificación'!$D$54,'Matriz de Riesgos'!$E$65,IF('Matriz de Riesgos'!$AO$65&lt;&gt;'Matriz Calificación'!$D$54,"")))</f>
        <v/>
      </c>
      <c r="K48" s="158" t="str">
        <f ca="1">IF('Matriz de Riesgos'!$AO$74="","",IF('Matriz de Riesgos'!$AO$74='Matriz Calificación'!$D$54,'Matriz de Riesgos'!$E$74,IF('Matriz de Riesgos'!$AO$74&lt;&gt;'Matriz Calificación'!$D$54,"")))</f>
        <v/>
      </c>
      <c r="L48" s="158" t="str">
        <f ca="1">IF('Matriz de Riesgos'!$AO$83="","",IF('Matriz de Riesgos'!$AO$83='Matriz Calificación'!$D$54,'Matriz de Riesgos'!$E$83,IF('Matriz de Riesgos'!$AO$83&lt;&gt;'Matriz Calificación'!$D$54,"")))</f>
        <v/>
      </c>
      <c r="M48" s="158" t="str">
        <f ca="1">IF('Matriz de Riesgos'!$AO$92="","",IF('Matriz de Riesgos'!$AO$92='Matriz Calificación'!$D$54,'Matriz de Riesgos'!$E$92,IF('Matriz de Riesgos'!$AO$92&lt;&gt;'Matriz Calificación'!$D$54,"")))</f>
        <v/>
      </c>
      <c r="N48" s="157" t="str">
        <f>IF('Matriz de Riesgos'!$AO$11="","",IF('Matriz de Riesgos'!$AO$11='Matriz Calificación'!$D$55,'Matriz de Riesgos'!$E$11,IF('Matriz de Riesgos'!$AO$11&lt;&gt;'Matriz Calificación'!$D$55,"")))</f>
        <v/>
      </c>
      <c r="O48" s="158" t="str">
        <f>IF('Matriz de Riesgos'!$AO$20="","",IF('Matriz de Riesgos'!$AO$20='Matriz Calificación'!$D$55,'Matriz de Riesgos'!$E$20,IF('Matriz de Riesgos'!$AO$20&lt;&gt;'Matriz Calificación'!$D$55,"")))</f>
        <v/>
      </c>
      <c r="P48" s="158" t="str">
        <f>IF('Matriz de Riesgos'!$AO$29="","",IF('Matriz de Riesgos'!$AO$29='Matriz Calificación'!$D$55,'Matriz de Riesgos'!$E$29,IF('Matriz de Riesgos'!$AO$29&lt;&gt;'Matriz Calificación'!$D$55,"")))</f>
        <v/>
      </c>
      <c r="Q48" s="158" t="str">
        <f>IF('Matriz de Riesgos'!$AO$38="","",IF('Matriz de Riesgos'!$AO$38='Matriz Calificación'!$D$55,'Matriz de Riesgos'!$E$38,IF('Matriz de Riesgos'!$AO$38&lt;&gt;'Matriz Calificación'!$D$55,"")))</f>
        <v/>
      </c>
      <c r="R48" s="158" t="str">
        <f>IF('Matriz de Riesgos'!$AO$47="","",IF('Matriz de Riesgos'!$AO$47='Matriz Calificación'!$D$55,'Matriz de Riesgos'!$E$47,IF('Matriz de Riesgos'!$AO$47&lt;&gt;'Matriz Calificación'!$D$55,"")))</f>
        <v/>
      </c>
      <c r="S48" s="158" t="str">
        <f>IF('Matriz de Riesgos'!$AO$56="","",IF('Matriz de Riesgos'!$AO$56='Matriz Calificación'!$D$55,'Matriz de Riesgos'!$E$56,IF('Matriz de Riesgos'!$AO$56&lt;&gt;'Matriz Calificación'!$D$55,"")))</f>
        <v/>
      </c>
      <c r="T48" s="158" t="str">
        <f ca="1">IF('Matriz de Riesgos'!$AO$65="","",IF('Matriz de Riesgos'!$AO$65='Matriz Calificación'!$D$55,'Matriz de Riesgos'!$E$65,IF('Matriz de Riesgos'!$AO$65&lt;&gt;'Matriz Calificación'!$D$55,"")))</f>
        <v/>
      </c>
      <c r="U48" s="158" t="str">
        <f ca="1">IF('Matriz de Riesgos'!$AO$74="","",IF('Matriz de Riesgos'!$AO$74='Matriz Calificación'!$D$55,'Matriz de Riesgos'!$E$74,IF('Matriz de Riesgos'!$AO$74&lt;&gt;'Matriz Calificación'!$D$55,"")))</f>
        <v/>
      </c>
      <c r="V48" s="158" t="str">
        <f ca="1">IF('Matriz de Riesgos'!$AO$83="","",IF('Matriz de Riesgos'!$AO$83='Matriz Calificación'!$D$55,'Matriz de Riesgos'!$E$83,IF('Matriz de Riesgos'!$AO$83&lt;&gt;'Matriz Calificación'!$D$55,"")))</f>
        <v/>
      </c>
      <c r="W48" s="158" t="str">
        <f ca="1">IF('Matriz de Riesgos'!$AO$92="","",IF('Matriz de Riesgos'!$AO$92='Matriz Calificación'!$D$55,'Matriz de Riesgos'!$E$92,IF('Matriz de Riesgos'!$AO$92&lt;&gt;'Matriz Calificación'!$D$55,"")))</f>
        <v/>
      </c>
      <c r="X48" s="159" t="str">
        <f>IF('Matriz de Riesgos'!$AO$11="","",IF('Matriz de Riesgos'!$AO$11='Matriz Calificación'!$D$57,'Matriz de Riesgos'!$E$11,IF('Matriz de Riesgos'!$AO$11&lt;&gt;'Matriz Calificación'!$D$57,"")))</f>
        <v/>
      </c>
      <c r="Y48" s="118" t="str">
        <f>IF('Matriz de Riesgos'!$AO$20="","",IF('Matriz de Riesgos'!$AO$20='Matriz Calificación'!$D$57,'Matriz de Riesgos'!$E$20,IF('Matriz de Riesgos'!$AO$20&lt;&gt;'Matriz Calificación'!$D$57,"")))</f>
        <v/>
      </c>
      <c r="Z48" s="118" t="str">
        <f>IF('Matriz de Riesgos'!$AO$29="","",IF('Matriz de Riesgos'!$AO$29='Matriz Calificación'!$D$57,'Matriz de Riesgos'!$E$29,IF('Matriz de Riesgos'!$AO$29&lt;&gt;'Matriz Calificación'!$D$57,"")))</f>
        <v/>
      </c>
      <c r="AA48" s="118" t="str">
        <f>IF('Matriz de Riesgos'!$AO$38="","",IF('Matriz de Riesgos'!$AO$38='Matriz Calificación'!$D$57,'Matriz de Riesgos'!$E$38,IF('Matriz de Riesgos'!$AO$38&lt;&gt;'Matriz Calificación'!$D$57,"")))</f>
        <v/>
      </c>
      <c r="AB48" s="118" t="str">
        <f>IF('Matriz de Riesgos'!$AO$47="","",IF('Matriz de Riesgos'!$AO$47='Matriz Calificación'!$D$57,'Matriz de Riesgos'!$E$47,IF('Matriz de Riesgos'!$AO$47&lt;&gt;'Matriz Calificación'!$D$57,"")))</f>
        <v/>
      </c>
      <c r="AC48" s="118" t="str">
        <f>IF('Matriz de Riesgos'!$AO$56="","",IF('Matriz de Riesgos'!$AO$56='Matriz Calificación'!$D$57,'Matriz de Riesgos'!$E$56,IF('Matriz de Riesgos'!$AO$56&lt;&gt;'Matriz Calificación'!$D$57,"")))</f>
        <v/>
      </c>
      <c r="AD48" s="118" t="str">
        <f ca="1">IF('Matriz de Riesgos'!$AO$65="","",IF('Matriz de Riesgos'!$AO$65='Matriz Calificación'!$D$57,'Matriz de Riesgos'!$E$65,IF('Matriz de Riesgos'!$AO$65&lt;&gt;'Matriz Calificación'!$D$57,"")))</f>
        <v/>
      </c>
      <c r="AE48" s="118" t="str">
        <f ca="1">IF('Matriz de Riesgos'!$AO$74="","",IF('Matriz de Riesgos'!$AO$74='Matriz Calificación'!$D$57,'Matriz de Riesgos'!$E$74,IF('Matriz de Riesgos'!$AO$74&lt;&gt;'Matriz Calificación'!$D$57,"")))</f>
        <v/>
      </c>
      <c r="AF48" s="118" t="str">
        <f ca="1">IF('Matriz de Riesgos'!$AO$83="","",IF('Matriz de Riesgos'!$AO$83='Matriz Calificación'!$D$57,'Matriz de Riesgos'!$E$83,IF('Matriz de Riesgos'!$AO$83&lt;&gt;'Matriz Calificación'!$D$57,"")))</f>
        <v/>
      </c>
      <c r="AG48" s="119" t="str">
        <f ca="1">IF('Matriz de Riesgos'!$AO$92="","",IF('Matriz de Riesgos'!$AO$92='Matriz Calificación'!$D$57,'Matriz de Riesgos'!$E$92,IF('Matriz de Riesgos'!$AO$92&lt;&gt;'Matriz Calificación'!$D$57,"")))</f>
        <v/>
      </c>
      <c r="AH48" s="120" t="str">
        <f>IF('Matriz de Riesgos'!$AO$11="","",IF('Matriz de Riesgos'!$AO$11='Matriz Calificación'!$D$65,'Matriz de Riesgos'!$E$11,IF('Matriz de Riesgos'!$AO$11&lt;&gt;'Matriz Calificación'!$D$65,"")))</f>
        <v/>
      </c>
      <c r="AI48" s="121" t="str">
        <f>IF('Matriz de Riesgos'!$AO$20="","",IF('Matriz de Riesgos'!$AO$20='Matriz Calificación'!$D$65,'Matriz de Riesgos'!$E$20,IF('Matriz de Riesgos'!$AO$20&lt;&gt;'Matriz Calificación'!$D$65,"")))</f>
        <v/>
      </c>
      <c r="AJ48" s="121" t="str">
        <f>IF('Matriz de Riesgos'!$AO$29="","",IF('Matriz de Riesgos'!$AO$29='Matriz Calificación'!$D$65,'Matriz de Riesgos'!$E$29,IF('Matriz de Riesgos'!$AO$29&lt;&gt;'Matriz Calificación'!$D$65,"")))</f>
        <v/>
      </c>
      <c r="AK48" s="121" t="str">
        <f>IF('Matriz de Riesgos'!$AO$38="","",IF('Matriz de Riesgos'!$AO$38='Matriz Calificación'!$D$65,'Matriz de Riesgos'!$E$38,IF('Matriz de Riesgos'!$AO$38&lt;&gt;'Matriz Calificación'!$D$65,"")))</f>
        <v/>
      </c>
      <c r="AL48" s="121" t="str">
        <f>IF('Matriz de Riesgos'!$AO$47="","",IF('Matriz de Riesgos'!$AO$47='Matriz Calificación'!$D$65,'Matriz de Riesgos'!$E$47,IF('Matriz de Riesgos'!$AO$47&lt;&gt;'Matriz Calificación'!$D$65,"")))</f>
        <v>R5</v>
      </c>
      <c r="AM48" s="121" t="str">
        <f>IF('Matriz de Riesgos'!$AO$56="","",IF('Matriz de Riesgos'!$AO$56='Matriz Calificación'!$D$65,'Matriz de Riesgos'!$E$56,IF('Matriz de Riesgos'!$AO$56&lt;&gt;'Matriz Calificación'!$D$65,"")))</f>
        <v>R6</v>
      </c>
      <c r="AN48" s="121" t="str">
        <f ca="1">IF('Matriz de Riesgos'!$AO$65="","",IF('Matriz de Riesgos'!$AO$65='Matriz Calificación'!$D$65,'Matriz de Riesgos'!$E$65,IF('Matriz de Riesgos'!$AO$65&lt;&gt;'Matriz Calificación'!$D$65,"")))</f>
        <v/>
      </c>
      <c r="AO48" s="121" t="str">
        <f ca="1">IF('Matriz de Riesgos'!$AO$74="","",IF('Matriz de Riesgos'!$AO$74='Matriz Calificación'!$D$65,'Matriz de Riesgos'!$E$74,IF('Matriz de Riesgos'!$AO$74&lt;&gt;'Matriz Calificación'!$D$65,"")))</f>
        <v/>
      </c>
      <c r="AP48" s="121" t="str">
        <f ca="1">IF('Matriz de Riesgos'!$AO$83="","",IF('Matriz de Riesgos'!$AO$83='Matriz Calificación'!$D$65,'Matriz de Riesgos'!$E$83,IF('Matriz de Riesgos'!$AO$83&lt;&gt;'Matriz Calificación'!$D$65,"")))</f>
        <v/>
      </c>
      <c r="AQ48" s="122" t="str">
        <f ca="1">IF('Matriz de Riesgos'!$AO$92="","",IF('Matriz de Riesgos'!$AO92='Matriz Calificación'!$D$65,'Matriz de Riesgos'!$E$92,IF('Matriz de Riesgos'!$AO$92&lt;&gt;'Matriz Calificación'!$D$65,"")))</f>
        <v/>
      </c>
      <c r="AR48" s="123" t="str">
        <f>IF('Matriz de Riesgos'!$AO$11="","",IF('Matriz de Riesgos'!$AO$11='Matriz Calificación'!$D$74,'Matriz de Riesgos'!$E$11,IF('Matriz de Riesgos'!$AO$11&lt;&gt;'Matriz Calificación'!$D$74,"")))</f>
        <v>R1</v>
      </c>
      <c r="AS48" s="124" t="str">
        <f>IF('Matriz de Riesgos'!$AO$20="","",IF('Matriz de Riesgos'!$AO$20='Matriz Calificación'!$D$74,'Matriz de Riesgos'!$E$20,IF('Matriz de Riesgos'!$AO$20&lt;&gt;'Matriz Calificación'!$D$74,"")))</f>
        <v>R2</v>
      </c>
      <c r="AT48" s="124" t="str">
        <f>IF('Matriz de Riesgos'!$AO$29="","",IF('Matriz de Riesgos'!$AO$29='Matriz Calificación'!$D$74,'Matriz de Riesgos'!$E$29,IF('Matriz de Riesgos'!$AO$29&lt;&gt;'Matriz Calificación'!$D$74,"")))</f>
        <v>R3</v>
      </c>
      <c r="AU48" s="124" t="str">
        <f>IF('Matriz de Riesgos'!$AO$38="","",IF('Matriz de Riesgos'!$AO$38='Matriz Calificación'!$D$74,'Matriz de Riesgos'!$E$38,IF('Matriz de Riesgos'!$AO$38&lt;&gt;'Matriz Calificación'!$D$74,"")))</f>
        <v>R4</v>
      </c>
      <c r="AV48" s="150" t="str">
        <f>IF('Matriz de Riesgos'!$AO$47="","",IF('Matriz de Riesgos'!$AO$47='Matriz Calificación'!$D$74,'Matriz de Riesgos'!$E$47,IF('Matriz de Riesgos'!$AO$47&lt;&gt;'Matriz Calificación'!$D$74,"")))</f>
        <v/>
      </c>
      <c r="AW48" s="150" t="str">
        <f>IF('Matriz de Riesgos'!$AO$56="","",IF('Matriz de Riesgos'!$AO$56='Matriz Calificación'!$D$74,'Matriz de Riesgos'!$E$56,IF('Matriz de Riesgos'!$AO$56&lt;&gt;'Matriz Calificación'!$D$74,"")))</f>
        <v/>
      </c>
      <c r="AX48" s="150" t="str">
        <f ca="1">IF('Matriz de Riesgos'!$AO$65="","",IF('Matriz de Riesgos'!$AO$65='Matriz Calificación'!$D$74,'Matriz de Riesgos'!$E$65,IF('Matriz de Riesgos'!$AO$65&lt;&gt;'Matriz Calificación'!$D$74,"")))</f>
        <v/>
      </c>
      <c r="AY48" s="150" t="str">
        <f ca="1">IF('Matriz de Riesgos'!$AO$74="","",IF('Matriz de Riesgos'!$AO$74='Matriz Calificación'!$D$74,'Matriz de Riesgos'!$E$74,IF('Matriz de Riesgos'!$AO$74&lt;&gt;'Matriz Calificación'!$D$74,"")))</f>
        <v/>
      </c>
      <c r="AZ48" s="150" t="str">
        <f ca="1">IF('Matriz de Riesgos'!$AO$83="","",IF('Matriz de Riesgos'!$AO$83='Matriz Calificación'!$D$74,'Matriz de Riesgos'!$E$83,IF('Matriz de Riesgos'!$AO$83&lt;&gt;'Matriz Calificación'!$D$74,"")))</f>
        <v/>
      </c>
      <c r="BA48" s="125" t="str">
        <f ca="1">IF('Matriz de Riesgos'!$AO$92="","",IF('Matriz de Riesgos'!$AO$92='Matriz Calificación'!$D$74,'Matriz de Riesgos'!$E$92,IF('Matriz de Riesgos'!$AO$92&lt;&gt;'Matriz Calificación'!$D$74,"")))</f>
        <v/>
      </c>
      <c r="BC48" s="362" t="s">
        <v>98</v>
      </c>
      <c r="BD48" s="362"/>
      <c r="BE48" s="363" t="s">
        <v>99</v>
      </c>
    </row>
    <row r="49" spans="2:57" ht="12" customHeight="1" x14ac:dyDescent="0.25">
      <c r="B49" s="355"/>
      <c r="C49" s="355"/>
      <c r="D49" s="126" t="str">
        <f ca="1">IF('Matriz de Riesgos'!$AO$101="","",IF('Matriz de Riesgos'!$AO$101='Matriz Calificación'!$D$54,'Matriz de Riesgos'!$E$101,IF('Matriz de Riesgos'!$AO$101&lt;&gt;'Matriz Calificación'!$D$54,"")))</f>
        <v/>
      </c>
      <c r="E49" s="127" t="str">
        <f ca="1">IF('Matriz de Riesgos'!$AO$110="","",IF('Matriz de Riesgos'!$AO$110='Matriz Calificación'!$D$54,'Matriz de Riesgos'!$E$110,IF('Matriz de Riesgos'!$AO$110&lt;&gt;'Matriz Calificación'!$D$54,"")))</f>
        <v/>
      </c>
      <c r="F49" s="127" t="str">
        <f ca="1">IF('Matriz de Riesgos'!$AO$119="","",IF('Matriz de Riesgos'!$AO$119='Matriz Calificación'!$D$54,'Matriz de Riesgos'!$E$119,IF('Matriz de Riesgos'!$AO$119&lt;&gt;'Matriz Calificación'!$D$54,"")))</f>
        <v/>
      </c>
      <c r="G49" s="127" t="str">
        <f ca="1">IF('Matriz de Riesgos'!$AO$128="","",IF('Matriz de Riesgos'!$AO$128='Matriz Calificación'!$D$54,'Matriz de Riesgos'!$E$128,IF('Matriz de Riesgos'!$AO$128&lt;&gt;'Matriz Calificación'!$D$54,"")))</f>
        <v/>
      </c>
      <c r="H49" s="127" t="str">
        <f ca="1">IF('Matriz de Riesgos'!$AO$137="","",IF('Matriz de Riesgos'!$AO$137='Matriz Calificación'!$D$54,'Matriz de Riesgos'!$E$137,IF('Matriz de Riesgos'!$AO$137&lt;&gt;'Matriz Calificación'!$D$54,"")))</f>
        <v/>
      </c>
      <c r="I49" s="127" t="str">
        <f ca="1">IF('Matriz de Riesgos'!$AO$146="","",IF('Matriz de Riesgos'!$AO$146='Matriz Calificación'!$D$54,'Matriz de Riesgos'!$E$146,IF('Matriz de Riesgos'!$AO$146&lt;&gt;'Matriz Calificación'!$D$54,"")))</f>
        <v/>
      </c>
      <c r="J49" s="127" t="str">
        <f ca="1">IF('Matriz de Riesgos'!$AO$155="","",IF('Matriz de Riesgos'!$AO$155='Matriz Calificación'!$D$54,'Matriz de Riesgos'!$E$155,IF('Matriz de Riesgos'!$AO$155&lt;&gt;'Matriz Calificación'!$D$54,"")))</f>
        <v/>
      </c>
      <c r="K49" s="127" t="str">
        <f ca="1">IF('Matriz de Riesgos'!$AO$164="","",IF('Matriz de Riesgos'!$AO$164='Matriz Calificación'!$D$54,'Matriz de Riesgos'!$E$164,IF('Matriz de Riesgos'!$AO$164&lt;&gt;'Matriz Calificación'!$D$54,"")))</f>
        <v/>
      </c>
      <c r="L49" s="127" t="str">
        <f ca="1">IF('Matriz de Riesgos'!$AO$173="","",IF('Matriz de Riesgos'!$AO$173='Matriz Calificación'!$D$54,'Matriz de Riesgos'!$E$173,IF('Matriz de Riesgos'!$AO$173&lt;&gt;'Matriz Calificación'!$D$54,"")))</f>
        <v/>
      </c>
      <c r="M49" s="127" t="str">
        <f ca="1">IF('Matriz de Riesgos'!$AO$182="","",IF('Matriz de Riesgos'!$AO$182='Matriz Calificación'!$D$54,'Matriz de Riesgos'!$E$182,IF('Matriz de Riesgos'!$AO$182&lt;&gt;'Matriz Calificación'!$D$54,"")))</f>
        <v/>
      </c>
      <c r="N49" s="126" t="str">
        <f ca="1">IF('Matriz de Riesgos'!$AO$101="","",IF('Matriz de Riesgos'!$AO$101='Matriz Calificación'!$D$55,'Matriz de Riesgos'!$E$101,IF('Matriz de Riesgos'!$AO$101&lt;&gt;'Matriz Calificación'!$D$55,"")))</f>
        <v/>
      </c>
      <c r="O49" s="127" t="str">
        <f ca="1">IF('Matriz de Riesgos'!$AO$110="","",IF('Matriz de Riesgos'!$AO$110='Matriz Calificación'!$D$55,'Matriz de Riesgos'!$E$110,IF('Matriz de Riesgos'!$AO$110&lt;&gt;'Matriz Calificación'!$D$55,"")))</f>
        <v/>
      </c>
      <c r="P49" s="127" t="str">
        <f ca="1">IF('Matriz de Riesgos'!$AO$119="","",IF('Matriz de Riesgos'!$AO$119='Matriz Calificación'!$D$55,'Matriz de Riesgos'!$E$119,IF('Matriz de Riesgos'!$AO$119&lt;&gt;'Matriz Calificación'!$D$55,"")))</f>
        <v/>
      </c>
      <c r="Q49" s="127" t="str">
        <f ca="1">IF('Matriz de Riesgos'!$AO$128="","",IF('Matriz de Riesgos'!$AO$128='Matriz Calificación'!$D$55,'Matriz de Riesgos'!$E$128,IF('Matriz de Riesgos'!$AO$128&lt;&gt;'Matriz Calificación'!$D$55,"")))</f>
        <v/>
      </c>
      <c r="R49" s="127" t="str">
        <f ca="1">IF('Matriz de Riesgos'!$AO$137="","",IF('Matriz de Riesgos'!$AO$137='Matriz Calificación'!$D$55,'Matriz de Riesgos'!$E$137,IF('Matriz de Riesgos'!$AO$137&lt;&gt;'Matriz Calificación'!$D$55,"")))</f>
        <v/>
      </c>
      <c r="S49" s="127" t="str">
        <f ca="1">IF('Matriz de Riesgos'!$AO$146="","",IF('Matriz de Riesgos'!$AO$146='Matriz Calificación'!$D$55,'Matriz de Riesgos'!$E$146,IF('Matriz de Riesgos'!$AO$146&lt;&gt;'Matriz Calificación'!$D$55,"")))</f>
        <v/>
      </c>
      <c r="T49" s="127" t="str">
        <f ca="1">IF('Matriz de Riesgos'!$AO$155="","",IF('Matriz de Riesgos'!$AO$155='Matriz Calificación'!$D$55,'Matriz de Riesgos'!$E$155,IF('Matriz de Riesgos'!$AO$155&lt;&gt;'Matriz Calificación'!$D$55,"")))</f>
        <v/>
      </c>
      <c r="U49" s="127" t="str">
        <f ca="1">IF('Matriz de Riesgos'!$AO$164="","",IF('Matriz de Riesgos'!$AO$164='Matriz Calificación'!$D$55,'Matriz de Riesgos'!$E$164,IF('Matriz de Riesgos'!$AO$164&lt;&gt;'Matriz Calificación'!$D$55,"")))</f>
        <v/>
      </c>
      <c r="V49" s="127" t="str">
        <f ca="1">IF('Matriz de Riesgos'!$AO$173="","",IF('Matriz de Riesgos'!$AO$173='Matriz Calificación'!$D$55,'Matriz de Riesgos'!$E$173,IF('Matriz de Riesgos'!$AO$173&lt;&gt;'Matriz Calificación'!$D$55,"")))</f>
        <v/>
      </c>
      <c r="W49" s="127" t="str">
        <f ca="1">IF('Matriz de Riesgos'!$AO$182="","",IF('Matriz de Riesgos'!$AO$182='Matriz Calificación'!$D$55,'Matriz de Riesgos'!$E$182,IF('Matriz de Riesgos'!$AO$182&lt;&gt;'Matriz Calificación'!$D$55,"")))</f>
        <v/>
      </c>
      <c r="X49" s="130" t="str">
        <f ca="1">IF('Matriz de Riesgos'!$AO$101="","",IF('Matriz de Riesgos'!$AO$101='Matriz Calificación'!$D$57,'Matriz de Riesgos'!$E$101,IF('Matriz de Riesgos'!$AO$101&lt;&gt;'Matriz Calificación'!$D$57,"")))</f>
        <v/>
      </c>
      <c r="Y49" s="131" t="str">
        <f ca="1">IF('Matriz de Riesgos'!$AO$110="","",IF('Matriz de Riesgos'!$AO$110='Matriz Calificación'!$D$57,'Matriz de Riesgos'!$E$110,IF('Matriz de Riesgos'!$AO$110&lt;&gt;'Matriz Calificación'!$D$57,"")))</f>
        <v/>
      </c>
      <c r="Z49" s="131" t="str">
        <f ca="1">IF('Matriz de Riesgos'!$AO$119="","",IF('Matriz de Riesgos'!$AO$119='Matriz Calificación'!$D$57,'Matriz de Riesgos'!$E$119,IF('Matriz de Riesgos'!$AO$119&lt;&gt;'Matriz Calificación'!$D$57,"")))</f>
        <v/>
      </c>
      <c r="AA49" s="131" t="str">
        <f ca="1">IF('Matriz de Riesgos'!$AO$128="","",IF('Matriz de Riesgos'!$AO$128='Matriz Calificación'!$D$57,'Matriz de Riesgos'!$E$128,IF('Matriz de Riesgos'!$AO$128&lt;&gt;'Matriz Calificación'!$D$57,"")))</f>
        <v/>
      </c>
      <c r="AB49" s="131" t="str">
        <f ca="1">IF('Matriz de Riesgos'!$AO$137="","",IF('Matriz de Riesgos'!$AO$137='Matriz Calificación'!$D$57,'Matriz de Riesgos'!$E$137,IF('Matriz de Riesgos'!$AO$137&lt;&gt;'Matriz Calificación'!$D$57,"")))</f>
        <v/>
      </c>
      <c r="AC49" s="131" t="str">
        <f ca="1">IF('Matriz de Riesgos'!$AO$146="","",IF('Matriz de Riesgos'!$AO$146='Matriz Calificación'!$D$57,'Matriz de Riesgos'!$E$146,IF('Matriz de Riesgos'!$AO$146&lt;&gt;'Matriz Calificación'!$D$57,"")))</f>
        <v/>
      </c>
      <c r="AD49" s="131" t="str">
        <f ca="1">IF('Matriz de Riesgos'!$AO$155="","",IF('Matriz de Riesgos'!$AO$155='Matriz Calificación'!$D$57,'Matriz de Riesgos'!$E$155,IF('Matriz de Riesgos'!$AO$155&lt;&gt;'Matriz Calificación'!$D$57,"")))</f>
        <v/>
      </c>
      <c r="AE49" s="131" t="str">
        <f ca="1">IF('Matriz de Riesgos'!$AO$164="","",IF('Matriz de Riesgos'!$AO$164='Matriz Calificación'!$D$57,'Matriz de Riesgos'!$E$164,IF('Matriz de Riesgos'!$AO$164&lt;&gt;'Matriz Calificación'!$D$57,"")))</f>
        <v/>
      </c>
      <c r="AF49" s="131" t="str">
        <f ca="1">IF('Matriz de Riesgos'!$AO$173="","",IF('Matriz de Riesgos'!$AO$173='Matriz Calificación'!$D$57,'Matriz de Riesgos'!$E$173,IF('Matriz de Riesgos'!$AO$173&lt;&gt;'Matriz Calificación'!$D$57,"")))</f>
        <v/>
      </c>
      <c r="AG49" s="132" t="str">
        <f ca="1">IF('Matriz de Riesgos'!$AO$182="","",IF('Matriz de Riesgos'!$AO$182='Matriz Calificación'!$D$57,'Matriz de Riesgos'!$E$182,IF('Matriz de Riesgos'!$AO$182&lt;&gt;'Matriz Calificación'!$D$57,"")))</f>
        <v/>
      </c>
      <c r="AH49" s="128" t="str">
        <f ca="1">IF('Matriz de Riesgos'!$AO$101="","",IF('Matriz de Riesgos'!$AO$101='Matriz Calificación'!$D$65,'Matriz de Riesgos'!$E$101,IF('Matriz de Riesgos'!$AO$101&lt;&gt;'Matriz Calificación'!$D$65,"")))</f>
        <v/>
      </c>
      <c r="AI49" s="129" t="str">
        <f>IF('Matriz de Riesgos'!$ANU$110="","",IF('Matriz de Riesgos'!$AO$110='Matriz Calificación'!$D$65,'Matriz de Riesgos'!$E$110,IF('Matriz de Riesgos'!$AO$110&lt;&gt;'Matriz Calificación'!$D$65,"")))</f>
        <v/>
      </c>
      <c r="AJ49" s="129" t="str">
        <f ca="1">IF('Matriz de Riesgos'!$AO$119="","",IF('Matriz de Riesgos'!$AO$119='Matriz Calificación'!$D$65,'Matriz de Riesgos'!$E$119,IF('Matriz de Riesgos'!$AO$119&lt;&gt;'Matriz Calificación'!$D$65,"")))</f>
        <v/>
      </c>
      <c r="AK49" s="129" t="str">
        <f ca="1">IF('Matriz de Riesgos'!$AO$128="","",IF('Matriz de Riesgos'!$AO$128='Matriz Calificación'!$D$65,'Matriz de Riesgos'!$E$128,IF('Matriz de Riesgos'!$AO$128&lt;&gt;'Matriz Calificación'!$D$65,"")))</f>
        <v/>
      </c>
      <c r="AL49" s="129" t="str">
        <f ca="1">IF('Matriz de Riesgos'!$AO$137="","",IF('Matriz de Riesgos'!$AO$137='Matriz Calificación'!$D$65,'Matriz de Riesgos'!$E$137,IF('Matriz de Riesgos'!$AO$137&lt;&gt;'Matriz Calificación'!$D$65,"")))</f>
        <v/>
      </c>
      <c r="AM49" s="129" t="str">
        <f ca="1">IF('Matriz de Riesgos'!$AO$146="","",IF('Matriz de Riesgos'!$AO$146='Matriz Calificación'!$D$65,'Matriz de Riesgos'!$E$146,IF('Matriz de Riesgos'!$AO$146&lt;&gt;'Matriz Calificación'!$D$65,"")))</f>
        <v/>
      </c>
      <c r="AN49" s="129" t="str">
        <f ca="1">IF('Matriz de Riesgos'!$AO$155="","",IF('Matriz de Riesgos'!$AO$155='Matriz Calificación'!$D$65,'Matriz de Riesgos'!$E$155,IF('Matriz de Riesgos'!$AO$155&lt;&gt;'Matriz Calificación'!$D$65,"")))</f>
        <v/>
      </c>
      <c r="AO49" s="129" t="str">
        <f ca="1">IF('Matriz de Riesgos'!$AO$164="","",IF('Matriz de Riesgos'!$AO$164='Matriz Calificación'!$D$65,'Matriz de Riesgos'!$E$164,IF('Matriz de Riesgos'!$AO$164&lt;&gt;'Matriz Calificación'!$D$65,"")))</f>
        <v/>
      </c>
      <c r="AP49" s="129" t="str">
        <f ca="1">IF('Matriz de Riesgos'!$AO$173="","",IF('Matriz de Riesgos'!$AO$173='Matriz Calificación'!$D$65,'Matriz de Riesgos'!$E$173,IF('Matriz de Riesgos'!$AO$173&lt;&gt;'Matriz Calificación'!$D$65,"")))</f>
        <v/>
      </c>
      <c r="AQ49" s="133" t="str">
        <f ca="1">IF('Matriz de Riesgos'!$AO$182="","",IF('Matriz de Riesgos'!$AO$182='Matriz Calificación'!$D$65,'Matriz de Riesgos'!$E$182,IF('Matriz de Riesgos'!$AO$182&lt;&gt;'Matriz Calificación'!$D$65,"")))</f>
        <v/>
      </c>
      <c r="AR49" s="134" t="str">
        <f ca="1">IF('Matriz de Riesgos'!$AO$101="","",IF('Matriz de Riesgos'!$AO$101='Matriz Calificación'!$D$74,'Matriz de Riesgos'!$E$101,IF('Matriz de Riesgos'!$AO$101&lt;&gt;'Matriz Calificación'!$D$74,"")))</f>
        <v/>
      </c>
      <c r="AS49" s="135" t="str">
        <f ca="1">IF('Matriz de Riesgos'!$AO$110="","",IF('Matriz de Riesgos'!$AO$110='Matriz Calificación'!$D$74,'Matriz de Riesgos'!$E$110,IF('Matriz de Riesgos'!$AO$110&lt;&gt;'Matriz Calificación'!$D$74,"")))</f>
        <v/>
      </c>
      <c r="AT49" s="135" t="str">
        <f ca="1">IF('Matriz de Riesgos'!$AO$119="","",IF('Matriz de Riesgos'!$AO$119='Matriz Calificación'!$D$74,'Matriz de Riesgos'!$E$119,IF('Matriz de Riesgos'!$AO$119&lt;&gt;'Matriz Calificación'!$D$74,"")))</f>
        <v/>
      </c>
      <c r="AU49" s="135" t="str">
        <f ca="1">IF('Matriz de Riesgos'!$AO$128="","",IF('Matriz de Riesgos'!$AO$128='Matriz Calificación'!$D$74,'Matriz de Riesgos'!$E$128,IF('Matriz de Riesgos'!$AO$128&lt;&gt;'Matriz Calificación'!$D$74,"")))</f>
        <v/>
      </c>
      <c r="AV49" s="151" t="str">
        <f ca="1">IF('Matriz de Riesgos'!$AO$137="","",IF('Matriz de Riesgos'!$AO$137='Matriz Calificación'!$D$74,'Matriz de Riesgos'!$E$137,IF('Matriz de Riesgos'!$AO$137&lt;&gt;'Matriz Calificación'!$D$74,"")))</f>
        <v/>
      </c>
      <c r="AW49" s="151" t="str">
        <f ca="1">IF('Matriz de Riesgos'!$AO$146="","",IF('Matriz de Riesgos'!$AO$146='Matriz Calificación'!$D$74,'Matriz de Riesgos'!$E$146,IF('Matriz de Riesgos'!$AO$146&lt;&gt;'Matriz Calificación'!$D$74,"")))</f>
        <v/>
      </c>
      <c r="AX49" s="151" t="str">
        <f ca="1">IF('Matriz de Riesgos'!$AO$155="","",IF('Matriz de Riesgos'!$AO$155='Matriz Calificación'!$D$74,'Matriz de Riesgos'!$E$155,IF('Matriz de Riesgos'!$AO$155&lt;&gt;'Matriz Calificación'!$D$74,"")))</f>
        <v/>
      </c>
      <c r="AY49" s="151" t="str">
        <f ca="1">IF('Matriz de Riesgos'!$AO$164="","",IF('Matriz de Riesgos'!$AO$164='Matriz Calificación'!$D$74,'Matriz de Riesgos'!$E$164,IF('Matriz de Riesgos'!$AO$164&lt;&gt;'Matriz Calificación'!$D$74,"")))</f>
        <v/>
      </c>
      <c r="AZ49" s="151" t="str">
        <f ca="1">IF('Matriz de Riesgos'!$AO$173="","",IF('Matriz de Riesgos'!$AO$173='Matriz Calificación'!$D$74,'Matriz de Riesgos'!$E$173,IF('Matriz de Riesgos'!$AO$173&lt;&gt;'Matriz Calificación'!$D$74,"")))</f>
        <v/>
      </c>
      <c r="BA49" s="136" t="str">
        <f ca="1">IF('Matriz de Riesgos'!$AO$182="","",IF('Matriz de Riesgos'!$AO$182='Matriz Calificación'!$D$74,'Matriz de Riesgos'!$E$182,IF('Matriz de Riesgos'!$AO$182&lt;&gt;'Matriz Calificación'!$D$74,"")))</f>
        <v/>
      </c>
      <c r="BC49" s="362"/>
      <c r="BD49" s="362"/>
      <c r="BE49" s="363"/>
    </row>
    <row r="50" spans="2:57" ht="12" customHeight="1" x14ac:dyDescent="0.25">
      <c r="B50" s="355"/>
      <c r="C50" s="355"/>
      <c r="D50" s="126" t="str">
        <f ca="1">IF('Matriz de Riesgos'!$AO$191="","",IF('Matriz de Riesgos'!$AO$191='Matriz Calificación'!$D$54,'Matriz de Riesgos'!$E$191,IF('Matriz de Riesgos'!$AO$191&lt;&gt;'Matriz Calificación'!$D$54,"")))</f>
        <v/>
      </c>
      <c r="E50" s="127" t="str">
        <f ca="1">IF('Matriz de Riesgos'!$AO$200="","",IF('Matriz de Riesgos'!$AO$200='Matriz Calificación'!$D$54,'Matriz de Riesgos'!$E$200,IF('Matriz de Riesgos'!$AO$200&lt;&gt;'Matriz Calificación'!$D$54,"")))</f>
        <v/>
      </c>
      <c r="F50" s="127" t="str">
        <f ca="1">IF('Matriz de Riesgos'!$AO$209="","",IF('Matriz de Riesgos'!$AO$209='Matriz Calificación'!$D$54,'Matriz de Riesgos'!$E$209,IF('Matriz de Riesgos'!$AO$209&lt;&gt;'Matriz Calificación'!$D$54,"")))</f>
        <v/>
      </c>
      <c r="G50" s="127" t="str">
        <f ca="1">IF('Matriz de Riesgos'!$AO$218="","",IF('Matriz de Riesgos'!$AO$218='Matriz Calificación'!$D$54,'Matriz de Riesgos'!$E$218,IF('Matriz de Riesgos'!$AO$218&lt;&gt;'Matriz Calificación'!$D$54,"")))</f>
        <v/>
      </c>
      <c r="H50" s="127" t="str">
        <f ca="1">IF('Matriz de Riesgos'!$AO$227="","",IF('Matriz de Riesgos'!$AO$227='Matriz Calificación'!$D$54,'Matriz de Riesgos'!$E$227,IF('Matriz de Riesgos'!$AO$227&lt;&gt;'Matriz Calificación'!$D$54,"")))</f>
        <v/>
      </c>
      <c r="I50" s="127" t="str">
        <f ca="1">IF('Matriz de Riesgos'!$AO$236="","",IF('Matriz de Riesgos'!$AO$236='Matriz Calificación'!$D$54,'Matriz de Riesgos'!$E$236,IF('Matriz de Riesgos'!$AO$236&lt;&gt;'Matriz Calificación'!$D$54,"")))</f>
        <v/>
      </c>
      <c r="J50" s="127" t="str">
        <f ca="1">IF('Matriz de Riesgos'!$AO$245="","",IF('Matriz de Riesgos'!$AO$245='Matriz Calificación'!$D$54,'Matriz de Riesgos'!$E$245,IF('Matriz de Riesgos'!$AO$245&lt;&gt;'Matriz Calificación'!$D$54,"")))</f>
        <v/>
      </c>
      <c r="K50" s="127" t="str">
        <f ca="1">IF('Matriz de Riesgos'!$AO$254="","",IF('Matriz de Riesgos'!$AO$254='Matriz Calificación'!$D$54,'Matriz de Riesgos'!$E$254,IF('Matriz de Riesgos'!$AO$254&lt;&gt;'Matriz Calificación'!$D$54,"")))</f>
        <v/>
      </c>
      <c r="L50" s="127" t="str">
        <f ca="1">IF('Matriz de Riesgos'!$AO$263="","",IF('Matriz de Riesgos'!$AO$263='Matriz Calificación'!$D$54,'Matriz de Riesgos'!$E$263,IF('Matriz de Riesgos'!$AO$263&lt;&gt;'Matriz Calificación'!$D$54,"")))</f>
        <v/>
      </c>
      <c r="M50" s="127" t="str">
        <f ca="1">IF('Matriz de Riesgos'!$AO$272="","",IF('Matriz de Riesgos'!$AO$272='Matriz Calificación'!$D$54,'Matriz de Riesgos'!$E$272,IF('Matriz de Riesgos'!$AO$272&lt;&gt;'Matriz Calificación'!$D$54,"")))</f>
        <v/>
      </c>
      <c r="N50" s="126" t="str">
        <f ca="1">IF('Matriz de Riesgos'!$AO$191="","",IF('Matriz de Riesgos'!$AO$191='Matriz Calificación'!$D$55,'Matriz de Riesgos'!$E$191,IF('Matriz de Riesgos'!$AO$191&lt;&gt;'Matriz Calificación'!$D$55,"")))</f>
        <v/>
      </c>
      <c r="O50" s="127" t="str">
        <f ca="1">IF('Matriz de Riesgos'!$AO$200="","",IF('Matriz de Riesgos'!$AO$200='Matriz Calificación'!$D$55,'Matriz de Riesgos'!$E$200,IF('Matriz de Riesgos'!$AO$200&lt;&gt;'Matriz Calificación'!$D$55,"")))</f>
        <v/>
      </c>
      <c r="P50" s="127" t="str">
        <f ca="1">IF('Matriz de Riesgos'!$AO$209="","",IF('Matriz de Riesgos'!$AO$209='Matriz Calificación'!$D$55,'Matriz de Riesgos'!$E$209,IF('Matriz de Riesgos'!$AO$209&lt;&gt;'Matriz Calificación'!$D$55,"")))</f>
        <v/>
      </c>
      <c r="Q50" s="127" t="str">
        <f ca="1">IF('Matriz de Riesgos'!$AO$218="","",IF('Matriz de Riesgos'!$AO$218='Matriz Calificación'!$D$55,'Matriz de Riesgos'!$E$218,IF('Matriz de Riesgos'!$AO$218&lt;&gt;'Matriz Calificación'!$D$55,"")))</f>
        <v/>
      </c>
      <c r="R50" s="127" t="str">
        <f ca="1">IF('Matriz de Riesgos'!$AO$227="","",IF('Matriz de Riesgos'!$AO$227='Matriz Calificación'!$D$55,'Matriz de Riesgos'!$E$227,IF('Matriz de Riesgos'!$AO$227&lt;&gt;'Matriz Calificación'!$D$55,"")))</f>
        <v/>
      </c>
      <c r="S50" s="127" t="str">
        <f ca="1">IF('Matriz de Riesgos'!$AO$236="","",IF('Matriz de Riesgos'!$AO$236='Matriz Calificación'!$D$55,'Matriz de Riesgos'!$E$236,IF('Matriz de Riesgos'!$AO$236&lt;&gt;'Matriz Calificación'!$D$55,"")))</f>
        <v/>
      </c>
      <c r="T50" s="127" t="str">
        <f ca="1">IF('Matriz de Riesgos'!$AO$245="","",IF('Matriz de Riesgos'!$AO$245='Matriz Calificación'!$D$55,'Matriz de Riesgos'!$E$245,IF('Matriz de Riesgos'!$AO$245&lt;&gt;'Matriz Calificación'!$D$55,"")))</f>
        <v/>
      </c>
      <c r="U50" s="127" t="str">
        <f ca="1">IF('Matriz de Riesgos'!$AO$254="","",IF('Matriz de Riesgos'!$AO$254='Matriz Calificación'!$D$55,'Matriz de Riesgos'!$E$254,IF('Matriz de Riesgos'!$AO$254&lt;&gt;'Matriz Calificación'!$D$55,"")))</f>
        <v/>
      </c>
      <c r="V50" s="127" t="str">
        <f ca="1">IF('Matriz de Riesgos'!$AO$263="","",IF('Matriz de Riesgos'!$AO$263='Matriz Calificación'!$D$55,'Matriz de Riesgos'!$E$263,IF('Matriz de Riesgos'!$AO$263&lt;&gt;'Matriz Calificación'!$D$55,"")))</f>
        <v/>
      </c>
      <c r="W50" s="127" t="str">
        <f ca="1">IF('Matriz de Riesgos'!$AO$272="","",IF('Matriz de Riesgos'!$AO$272='Matriz Calificación'!$D$55,'Matriz de Riesgos'!$E$272,IF('Matriz de Riesgos'!$AO$272&lt;&gt;'Matriz Calificación'!$D$55,"")))</f>
        <v/>
      </c>
      <c r="X50" s="130" t="str">
        <f ca="1">IF('Matriz de Riesgos'!$AO$191="","",IF('Matriz de Riesgos'!$AO$191='Matriz Calificación'!$D$57,'Matriz de Riesgos'!$E$191,IF('Matriz de Riesgos'!$AO$191&lt;&gt;'Matriz Calificación'!$D$57,"")))</f>
        <v/>
      </c>
      <c r="Y50" s="131" t="str">
        <f ca="1">IF('Matriz de Riesgos'!$AO$200="","",IF('Matriz de Riesgos'!$AO$200='Matriz Calificación'!$D$57,'Matriz de Riesgos'!$E$200,IF('Matriz de Riesgos'!$AO$200&lt;&gt;'Matriz Calificación'!$D$57,"")))</f>
        <v/>
      </c>
      <c r="Z50" s="131" t="str">
        <f ca="1">IF('Matriz de Riesgos'!$AO$209="","",IF('Matriz de Riesgos'!$AO$209='Matriz Calificación'!$D$57,'Matriz de Riesgos'!$E$209,IF('Matriz de Riesgos'!$AO$209&lt;&gt;'Matriz Calificación'!$D$57,"")))</f>
        <v/>
      </c>
      <c r="AA50" s="131" t="str">
        <f ca="1">IF('Matriz de Riesgos'!$AO$218="","",IF('Matriz de Riesgos'!$AO$218='Matriz Calificación'!$D$57,'Matriz de Riesgos'!$E$218,IF('Matriz de Riesgos'!$AO$218&lt;&gt;'Matriz Calificación'!$D$57,"")))</f>
        <v/>
      </c>
      <c r="AB50" s="131" t="str">
        <f ca="1">IF('Matriz de Riesgos'!$AO$227="","",IF('Matriz de Riesgos'!$AO$227='Matriz Calificación'!$D$57,'Matriz de Riesgos'!$E$227,IF('Matriz de Riesgos'!$AO$227&lt;&gt;'Matriz Calificación'!$D$57,"")))</f>
        <v/>
      </c>
      <c r="AC50" s="131" t="str">
        <f ca="1">IF('Matriz de Riesgos'!$AO$236="","",IF('Matriz de Riesgos'!$AO$236='Matriz Calificación'!$D$57,'Matriz de Riesgos'!$E$236,IF('Matriz de Riesgos'!$AO$236&lt;&gt;'Matriz Calificación'!$D$57,"")))</f>
        <v/>
      </c>
      <c r="AD50" s="131" t="str">
        <f ca="1">IF('Matriz de Riesgos'!$AO$245="","",IF('Matriz de Riesgos'!$AO$245='Matriz Calificación'!$D$57,'Matriz de Riesgos'!$E$245,IF('Matriz de Riesgos'!$AO$245&lt;&gt;'Matriz Calificación'!$D$57,"")))</f>
        <v/>
      </c>
      <c r="AE50" s="131" t="str">
        <f ca="1">IF('Matriz de Riesgos'!$AO$254="","",IF('Matriz de Riesgos'!$AO$254='Matriz Calificación'!$D$57,'Matriz de Riesgos'!$E$254,IF('Matriz de Riesgos'!$AO$254&lt;&gt;'Matriz Calificación'!$D$57,"")))</f>
        <v/>
      </c>
      <c r="AF50" s="131" t="str">
        <f ca="1">IF('Matriz de Riesgos'!$AO$263="","",IF('Matriz de Riesgos'!$AO$263='Matriz Calificación'!$D$57,'Matriz de Riesgos'!$E$263,IF('Matriz de Riesgos'!$AO$263&lt;&gt;'Matriz Calificación'!$D$57,"")))</f>
        <v/>
      </c>
      <c r="AG50" s="132" t="str">
        <f ca="1">IF('Matriz de Riesgos'!$AO$272="","",IF('Matriz de Riesgos'!$AO$272='Matriz Calificación'!$D$57,'Matriz de Riesgos'!$E$272,IF('Matriz de Riesgos'!$AO$272&lt;&gt;'Matriz Calificación'!$D$57,"")))</f>
        <v/>
      </c>
      <c r="AH50" s="128" t="str">
        <f ca="1">IF('Matriz de Riesgos'!$AO$191="","",IF('Matriz de Riesgos'!$AO$191='Matriz Calificación'!$D$65,'Matriz de Riesgos'!$E$191,IF('Matriz de Riesgos'!$AO$191&lt;&gt;'Matriz Calificación'!$D$65,"")))</f>
        <v/>
      </c>
      <c r="AI50" s="129" t="str">
        <f ca="1">IF('Matriz de Riesgos'!$AO$200="","",IF('Matriz de Riesgos'!$AO$200='Matriz Calificación'!$D$65,'Matriz de Riesgos'!$E$200,IF('Matriz de Riesgos'!$AO$200&lt;&gt;'Matriz Calificación'!$D$65,"")))</f>
        <v/>
      </c>
      <c r="AJ50" s="129" t="str">
        <f ca="1">IF('Matriz de Riesgos'!$AO$209="","",IF('Matriz de Riesgos'!$AO$209='Matriz Calificación'!$D$65,'Matriz de Riesgos'!$E$209,IF('Matriz de Riesgos'!$AO$209&lt;&gt;'Matriz Calificación'!$D$65,"")))</f>
        <v/>
      </c>
      <c r="AK50" s="129" t="str">
        <f ca="1">IF('Matriz de Riesgos'!$AO$218="","",IF('Matriz de Riesgos'!$AO$218='Matriz Calificación'!$D$65,'Matriz de Riesgos'!$E$218,IF('Matriz de Riesgos'!$AO$218&lt;&gt;'Matriz Calificación'!$D$65,"")))</f>
        <v/>
      </c>
      <c r="AL50" s="129" t="str">
        <f ca="1">IF('Matriz de Riesgos'!$AO$227="","",IF('Matriz de Riesgos'!$AO$227='Matriz Calificación'!$D$65,'Matriz de Riesgos'!$E$227,IF('Matriz de Riesgos'!$AO$227&lt;&gt;'Matriz Calificación'!$D$65,"")))</f>
        <v/>
      </c>
      <c r="AM50" s="129" t="str">
        <f ca="1">IF('Matriz de Riesgos'!$AO$236="","",IF('Matriz de Riesgos'!$AO$236='Matriz Calificación'!$D$65,'Matriz de Riesgos'!$E$236,IF('Matriz de Riesgos'!$AO$236&lt;&gt;'Matriz Calificación'!$D$65,"")))</f>
        <v/>
      </c>
      <c r="AN50" s="129" t="str">
        <f ca="1">IF('Matriz de Riesgos'!$AO$245="","",IF('Matriz de Riesgos'!$AO$245='Matriz Calificación'!$D$65,'Matriz de Riesgos'!$E$245,IF('Matriz de Riesgos'!$AO$245&lt;&gt;'Matriz Calificación'!$D$65,"")))</f>
        <v/>
      </c>
      <c r="AO50" s="129" t="str">
        <f ca="1">IF('Matriz de Riesgos'!$AO$254="","",IF('Matriz de Riesgos'!$AO$254='Matriz Calificación'!$D$65,'Matriz de Riesgos'!$E$254,IF('Matriz de Riesgos'!$AO$254&lt;&gt;'Matriz Calificación'!$D$65,"")))</f>
        <v/>
      </c>
      <c r="AP50" s="129" t="str">
        <f ca="1">IF('Matriz de Riesgos'!$AO$263="","",IF('Matriz de Riesgos'!$AO$263='Matriz Calificación'!$D$65,'Matriz de Riesgos'!$E$263,IF('Matriz de Riesgos'!$AO$263&lt;&gt;'Matriz Calificación'!$D$65,"")))</f>
        <v/>
      </c>
      <c r="AQ50" s="133" t="str">
        <f ca="1">IF('Matriz de Riesgos'!$AO$272="","",IF('Matriz de Riesgos'!$AO$272='Matriz Calificación'!$D$65,'Matriz de Riesgos'!$E$272,IF('Matriz de Riesgos'!$AO$272&lt;&gt;'Matriz Calificación'!$D$65,"")))</f>
        <v/>
      </c>
      <c r="AR50" s="134" t="str">
        <f ca="1">IF('Matriz de Riesgos'!$AO$191="","",IF('Matriz de Riesgos'!$AO$191='Matriz Calificación'!$D$74,'Matriz de Riesgos'!$E$191,IF('Matriz de Riesgos'!$AO$191&lt;&gt;'Matriz Calificación'!$D$74,"")))</f>
        <v/>
      </c>
      <c r="AS50" s="135" t="str">
        <f ca="1">IF('Matriz de Riesgos'!$AO$200="","",IF('Matriz de Riesgos'!$AO$200='Matriz Calificación'!$D$74,'Matriz de Riesgos'!$E$200,IF('Matriz de Riesgos'!$AO$200&lt;&gt;'Matriz Calificación'!$D$74,"")))</f>
        <v/>
      </c>
      <c r="AT50" s="135" t="str">
        <f ca="1">IF('Matriz de Riesgos'!$AO$209="","",IF('Matriz de Riesgos'!$AO$209='Matriz Calificación'!$D$74,'Matriz de Riesgos'!$E$209,IF('Matriz de Riesgos'!$AO$209&lt;&gt;'Matriz Calificación'!$D$74,"")))</f>
        <v/>
      </c>
      <c r="AU50" s="135" t="str">
        <f ca="1">IF('Matriz de Riesgos'!$AO$218="","",IF('Matriz de Riesgos'!$AO$218='Matriz Calificación'!$D$74,'Matriz de Riesgos'!$E$218,IF('Matriz de Riesgos'!$AO$218&lt;&gt;'Matriz Calificación'!$D$74,"")))</f>
        <v/>
      </c>
      <c r="AV50" s="151" t="str">
        <f ca="1">IF('Matriz de Riesgos'!$AO$227="","",IF('Matriz de Riesgos'!$AO$227='Matriz Calificación'!$D$74,'Matriz de Riesgos'!$E$227,IF('Matriz de Riesgos'!$AO$227&lt;&gt;'Matriz Calificación'!$D$74,"")))</f>
        <v/>
      </c>
      <c r="AW50" s="151" t="str">
        <f ca="1">IF('Matriz de Riesgos'!$AO$236="","",IF('Matriz de Riesgos'!$AO$236='Matriz Calificación'!$D$74,'Matriz de Riesgos'!$E$236,IF('Matriz de Riesgos'!$AO$236&lt;&gt;'Matriz Calificación'!$D$74,"")))</f>
        <v/>
      </c>
      <c r="AX50" s="151" t="str">
        <f ca="1">IF('Matriz de Riesgos'!$AO$245="","",IF('Matriz de Riesgos'!$AO$245='Matriz Calificación'!$D$74,'Matriz de Riesgos'!$E$245,IF('Matriz de Riesgos'!$AO$245&lt;&gt;'Matriz Calificación'!$D$74,"")))</f>
        <v/>
      </c>
      <c r="AY50" s="151" t="str">
        <f ca="1">IF('Matriz de Riesgos'!$AO$254="","",IF('Matriz de Riesgos'!$AO$254='Matriz Calificación'!$D$74,'Matriz de Riesgos'!$E$254,IF('Matriz de Riesgos'!$AO$254&lt;&gt;'Matriz Calificación'!$D$74,"")))</f>
        <v/>
      </c>
      <c r="AZ50" s="151" t="str">
        <f ca="1">IF('Matriz de Riesgos'!$AO$263="","",IF('Matriz de Riesgos'!$AO$263='Matriz Calificación'!$D$74,'Matriz de Riesgos'!$E$263,IF('Matriz de Riesgos'!$AO$263&lt;&gt;'Matriz Calificación'!$D$74,"")))</f>
        <v/>
      </c>
      <c r="BA50" s="136" t="str">
        <f ca="1">IF('Matriz de Riesgos'!$AO$272="","",IF('Matriz de Riesgos'!$AO$272='Matriz Calificación'!$D$74,'Matriz de Riesgos'!$E$272,IF('Matriz de Riesgos'!$AO$272&lt;&gt;'Matriz Calificación'!$D$74,"")))</f>
        <v/>
      </c>
      <c r="BC50" s="386" t="s">
        <v>100</v>
      </c>
      <c r="BD50" s="386"/>
      <c r="BE50" s="360" t="s">
        <v>101</v>
      </c>
    </row>
    <row r="51" spans="2:57" ht="12" customHeight="1" x14ac:dyDescent="0.25">
      <c r="B51" s="355"/>
      <c r="C51" s="355"/>
      <c r="D51" s="126" t="str">
        <f ca="1">IF('Matriz de Riesgos'!$AO$281="","",IF('Matriz de Riesgos'!$AO$281='Matriz Calificación'!$D$54,'Matriz de Riesgos'!$E$281,IF('Matriz de Riesgos'!$AO$281&lt;&gt;'Matriz Calificación'!$D$54,"")))</f>
        <v/>
      </c>
      <c r="E51" s="127" t="str">
        <f ca="1">IF('Matriz de Riesgos'!$AO$290="","",IF('Matriz de Riesgos'!$AO$290='Matriz Calificación'!$D$54,'Matriz de Riesgos'!$E$290,IF('Matriz de Riesgos'!$AO$290&lt;&gt;'Matriz Calificación'!$D$54,"")))</f>
        <v/>
      </c>
      <c r="F51" s="127" t="str">
        <f ca="1">IF('Matriz de Riesgos'!$AO$299="","",IF('Matriz de Riesgos'!$AO$299='Matriz Calificación'!$D$54,'Matriz de Riesgos'!$E$299,IF('Matriz de Riesgos'!$AO$299&lt;&gt;'Matriz Calificación'!$D$54,"")))</f>
        <v/>
      </c>
      <c r="G51" s="127" t="str">
        <f ca="1">IF('Matriz de Riesgos'!$AO$308="","",IF('Matriz de Riesgos'!$AO$308='Matriz Calificación'!$D$54,'Matriz de Riesgos'!$E$308,IF('Matriz de Riesgos'!$AO$308&lt;&gt;'Matriz Calificación'!$D$54,"")))</f>
        <v/>
      </c>
      <c r="H51" s="127" t="str">
        <f ca="1">IF('Matriz de Riesgos'!$AO$317="","",IF('Matriz de Riesgos'!$AO$317='Matriz Calificación'!$D$54,'Matriz de Riesgos'!$E$317,IF('Matriz de Riesgos'!$U$317&lt;&gt;'Matriz Calificación'!$D$54,"")))</f>
        <v/>
      </c>
      <c r="I51" s="127" t="str">
        <f ca="1">IF('Matriz de Riesgos'!$AO$326="","",IF('Matriz de Riesgos'!$AO$326='Matriz Calificación'!$D$54,'Matriz de Riesgos'!$E$326,IF('Matriz de Riesgos'!$AO$326&lt;&gt;'Matriz Calificación'!$D$54,"")))</f>
        <v/>
      </c>
      <c r="J51" s="127" t="str">
        <f ca="1">IF('Matriz de Riesgos'!$AO$335="","",IF('Matriz de Riesgos'!$AO$335='Matriz Calificación'!$D$54,'Matriz de Riesgos'!$E$335,IF('Matriz de Riesgos'!$AO$335&lt;&gt;'Matriz Calificación'!$D$54,"")))</f>
        <v/>
      </c>
      <c r="K51" s="127" t="str">
        <f ca="1">IF('Matriz de Riesgos'!$AO$344="","",IF('Matriz de Riesgos'!$AO$344='Matriz Calificación'!$D$54,'Matriz de Riesgos'!$E$344,IF('Matriz de Riesgos'!$AO$344&lt;&gt;'Matriz Calificación'!$D$54,"")))</f>
        <v/>
      </c>
      <c r="L51" s="127" t="str">
        <f ca="1">IF('Matriz de Riesgos'!$AO$353="","",IF('Matriz de Riesgos'!$AO$353='Matriz Calificación'!$D$54,'Matriz de Riesgos'!$E$353,IF('Matriz de Riesgos'!$AO$353&lt;&gt;'Matriz Calificación'!$D$54,"")))</f>
        <v/>
      </c>
      <c r="M51" s="127" t="str">
        <f ca="1">IF('Matriz de Riesgos'!$AO$362="","",IF('Matriz de Riesgos'!$AO$362='Matriz Calificación'!$D$54,'Matriz de Riesgos'!$E$362,IF('Matriz de Riesgos'!$AO$362&lt;&gt;'Matriz Calificación'!$D$54,"")))</f>
        <v/>
      </c>
      <c r="N51" s="126" t="str">
        <f ca="1">IF('Matriz de Riesgos'!$AO$281="","",IF('Matriz de Riesgos'!$AO$281='Matriz Calificación'!$D$55,'Matriz de Riesgos'!$E$281,IF('Matriz de Riesgos'!$AO$281&lt;&gt;'Matriz Calificación'!$D$55,"")))</f>
        <v/>
      </c>
      <c r="O51" s="127" t="str">
        <f ca="1">IF('Matriz de Riesgos'!$AO$290="","",IF('Matriz de Riesgos'!$AO$290='Matriz Calificación'!$D$55,'Matriz de Riesgos'!$E$290,IF('Matriz de Riesgos'!$AO$290&lt;&gt;'Matriz Calificación'!$D$55,"")))</f>
        <v/>
      </c>
      <c r="P51" s="127" t="str">
        <f ca="1">IF('Matriz de Riesgos'!$AO$299="","",IF('Matriz de Riesgos'!$AO$299='Matriz Calificación'!$D$55,'Matriz de Riesgos'!$E$299,IF('Matriz de Riesgos'!$AO$299&lt;&gt;'Matriz Calificación'!$D$55,"")))</f>
        <v/>
      </c>
      <c r="Q51" s="127" t="str">
        <f ca="1">IF('Matriz de Riesgos'!$AO$308="","",IF('Matriz de Riesgos'!$AO$308='Matriz Calificación'!$D$55,'Matriz de Riesgos'!$E$308,IF('Matriz de Riesgos'!$AO$308&lt;&gt;'Matriz Calificación'!$D$55,"")))</f>
        <v/>
      </c>
      <c r="R51" s="127" t="str">
        <f ca="1">IF('Matriz de Riesgos'!$AO$317="","",IF('Matriz de Riesgos'!$AO$317='Matriz Calificación'!$D$55,'Matriz de Riesgos'!$E$317,IF('Matriz de Riesgos'!$AO$317&lt;&gt;'Matriz Calificación'!$D$55,"")))</f>
        <v/>
      </c>
      <c r="S51" s="127" t="str">
        <f ca="1">IF('Matriz de Riesgos'!$AO$326="","",IF('Matriz de Riesgos'!$AO$326='Matriz Calificación'!$D$55,'Matriz de Riesgos'!$E$326,IF('Matriz de Riesgos'!$AO$326&lt;&gt;'Matriz Calificación'!$D$55,"")))</f>
        <v/>
      </c>
      <c r="T51" s="127" t="str">
        <f ca="1">IF('Matriz de Riesgos'!$AO$335="","",IF('Matriz de Riesgos'!$AO$335='Matriz Calificación'!$D$55,'Matriz de Riesgos'!$E$335,IF('Matriz de Riesgos'!$AO$335&lt;&gt;'Matriz Calificación'!$D$55,"")))</f>
        <v/>
      </c>
      <c r="U51" s="127" t="str">
        <f ca="1">IF('Matriz de Riesgos'!$AO$344="","",IF('Matriz de Riesgos'!$AO$344='Matriz Calificación'!$D$55,'Matriz de Riesgos'!$E$344,IF('Matriz de Riesgos'!$AO$344&lt;&gt;'Matriz Calificación'!$D$55,"")))</f>
        <v/>
      </c>
      <c r="V51" s="127" t="str">
        <f ca="1">IF('Matriz de Riesgos'!$AO$353="","",IF('Matriz de Riesgos'!$AO$353='Matriz Calificación'!$D$55,'Matriz de Riesgos'!$E$353,IF('Matriz de Riesgos'!$AO$353&lt;&gt;'Matriz Calificación'!$D$55,"")))</f>
        <v/>
      </c>
      <c r="W51" s="127" t="str">
        <f ca="1">IF('Matriz de Riesgos'!$AO$362="","",IF('Matriz de Riesgos'!$AO$362='Matriz Calificación'!$D$55,'Matriz de Riesgos'!$E$362,IF('Matriz de Riesgos'!$AO$362&lt;&gt;'Matriz Calificación'!$D$55,"")))</f>
        <v/>
      </c>
      <c r="X51" s="130" t="str">
        <f ca="1">IF('Matriz de Riesgos'!$AO$281="","",IF('Matriz de Riesgos'!$AO$281='Matriz Calificación'!$D$57,'Matriz de Riesgos'!$E$281,IF('Matriz de Riesgos'!$AO$281&lt;&gt;'Matriz Calificación'!$D$57,"")))</f>
        <v/>
      </c>
      <c r="Y51" s="131" t="str">
        <f ca="1">IF('Matriz de Riesgos'!$AO$290="","",IF('Matriz de Riesgos'!$AO$290='Matriz Calificación'!$D$57,'Matriz de Riesgos'!$E$290,IF('Matriz de Riesgos'!$AO$290&lt;&gt;'Matriz Calificación'!$D$57,"")))</f>
        <v/>
      </c>
      <c r="Z51" s="131" t="str">
        <f ca="1">IF('Matriz de Riesgos'!$AO$299="","",IF('Matriz de Riesgos'!$AO$299='Matriz Calificación'!$D$57,'Matriz de Riesgos'!$E$299,IF('Matriz de Riesgos'!$AO$299&lt;&gt;'Matriz Calificación'!$D$57,"")))</f>
        <v/>
      </c>
      <c r="AA51" s="131" t="str">
        <f ca="1">IF('Matriz de Riesgos'!$AO$308="","",IF('Matriz de Riesgos'!$AO$308='Matriz Calificación'!$D$57,'Matriz de Riesgos'!$E$308,IF('Matriz de Riesgos'!$AO$308&lt;&gt;'Matriz Calificación'!$D$57,"")))</f>
        <v/>
      </c>
      <c r="AB51" s="131" t="str">
        <f ca="1">IF('Matriz de Riesgos'!$AO$317="","",IF('Matriz de Riesgos'!$AO$317='Matriz Calificación'!$D$57,'Matriz de Riesgos'!$E$317,IF('Matriz de Riesgos'!$AO$317&lt;&gt;'Matriz Calificación'!$D$57,"")))</f>
        <v/>
      </c>
      <c r="AC51" s="131" t="str">
        <f ca="1">IF('Matriz de Riesgos'!$AO$326="","",IF('Matriz de Riesgos'!$AO$326='Matriz Calificación'!$D$57,'Matriz de Riesgos'!$E$326,IF('Matriz de Riesgos'!$AO$326&lt;&gt;'Matriz Calificación'!$D$57,"")))</f>
        <v/>
      </c>
      <c r="AD51" s="131" t="str">
        <f ca="1">IF('Matriz de Riesgos'!$AO$335="","",IF('Matriz de Riesgos'!$AO$335='Matriz Calificación'!$D$57,'Matriz de Riesgos'!$E$335,IF('Matriz de Riesgos'!$AO$335&lt;&gt;'Matriz Calificación'!$D$57,"")))</f>
        <v/>
      </c>
      <c r="AE51" s="131" t="str">
        <f ca="1">IF('Matriz de Riesgos'!$AO$344="","",IF('Matriz de Riesgos'!$AO$344='Matriz Calificación'!$D$57,'Matriz de Riesgos'!$E$344,IF('Matriz de Riesgos'!$AO$344&lt;&gt;'Matriz Calificación'!$D$57,"")))</f>
        <v/>
      </c>
      <c r="AF51" s="131" t="str">
        <f ca="1">IF('Matriz de Riesgos'!$AO$353="","",IF('Matriz de Riesgos'!$AO$353='Matriz Calificación'!$D$57,'Matriz de Riesgos'!$E$353,IF('Matriz de Riesgos'!$AO$353&lt;&gt;'Matriz Calificación'!$D$57,"")))</f>
        <v/>
      </c>
      <c r="AG51" s="132" t="str">
        <f ca="1">IF('Matriz de Riesgos'!$AO$362="","",IF('Matriz de Riesgos'!$AO$362='Matriz Calificación'!$D$57,'Matriz de Riesgos'!$E$362,IF('Matriz de Riesgos'!$AO$362&lt;&gt;'Matriz Calificación'!$D$57,"")))</f>
        <v/>
      </c>
      <c r="AH51" s="128" t="str">
        <f ca="1">IF('Matriz de Riesgos'!$AO$281="","",IF('Matriz de Riesgos'!$AO$281='Matriz Calificación'!$D$65,'Matriz de Riesgos'!$E$281,IF('Matriz de Riesgos'!$AO$281&lt;&gt;'Matriz Calificación'!$D$65,"")))</f>
        <v/>
      </c>
      <c r="AI51" s="129" t="str">
        <f ca="1">IF('Matriz de Riesgos'!$AO$290="","",IF('Matriz de Riesgos'!$AO$290='Matriz Calificación'!$D$65,'Matriz de Riesgos'!$E$290,IF('Matriz de Riesgos'!$AO$290&lt;&gt;'Matriz Calificación'!$D$65,"")))</f>
        <v/>
      </c>
      <c r="AJ51" s="129" t="str">
        <f ca="1">IF('Matriz de Riesgos'!$AO$299="","",IF('Matriz de Riesgos'!$AO$299='Matriz Calificación'!$D$65,'Matriz de Riesgos'!$E$299,IF('Matriz de Riesgos'!$AO$299&lt;&gt;'Matriz Calificación'!$D$65,"")))</f>
        <v/>
      </c>
      <c r="AK51" s="129" t="str">
        <f ca="1">IF('Matriz de Riesgos'!$AO$308="","",IF('Matriz de Riesgos'!$AO$308='Matriz Calificación'!$D$65,'Matriz de Riesgos'!$E$308,IF('Matriz de Riesgos'!$AO$308&lt;&gt;'Matriz Calificación'!$D$65,"")))</f>
        <v/>
      </c>
      <c r="AL51" s="129" t="str">
        <f ca="1">IF('Matriz de Riesgos'!$AO$317="","",IF('Matriz de Riesgos'!$AO$317='Matriz Calificación'!$D$65,'Matriz de Riesgos'!$E$317,IF('Matriz de Riesgos'!$AO$317&lt;&gt;'Matriz Calificación'!$D$65,"")))</f>
        <v/>
      </c>
      <c r="AM51" s="129" t="str">
        <f ca="1">IF('Matriz de Riesgos'!$AO$326="","",IF('Matriz de Riesgos'!$AO$326='Matriz Calificación'!$D$65,'Matriz de Riesgos'!$E$326,IF('Matriz de Riesgos'!$AO$326&lt;&gt;'Matriz Calificación'!$D$65,"")))</f>
        <v/>
      </c>
      <c r="AN51" s="129" t="str">
        <f ca="1">IF('Matriz de Riesgos'!$AO$335="","",IF('Matriz de Riesgos'!$AO$335='Matriz Calificación'!$D$65,'Matriz de Riesgos'!$E$335,IF('Matriz de Riesgos'!$AO$335&lt;&gt;'Matriz Calificación'!$D$65,"")))</f>
        <v/>
      </c>
      <c r="AO51" s="129" t="str">
        <f ca="1">IF('Matriz de Riesgos'!$AO$344="","",IF('Matriz de Riesgos'!$AO$344='Matriz Calificación'!$D$65,'Matriz de Riesgos'!$E$344,IF('Matriz de Riesgos'!$AO$344&lt;&gt;'Matriz Calificación'!$D$65,"")))</f>
        <v/>
      </c>
      <c r="AP51" s="129" t="str">
        <f ca="1">IF('Matriz de Riesgos'!$AO$353="","",IF('Matriz de Riesgos'!$AO$353='Matriz Calificación'!$D$65,'Matriz de Riesgos'!$E$353,IF('Matriz de Riesgos'!$AO$353&lt;&gt;'Matriz Calificación'!$D$65,"")))</f>
        <v/>
      </c>
      <c r="AQ51" s="133" t="str">
        <f ca="1">IF('Matriz de Riesgos'!$AO$362="","",IF('Matriz de Riesgos'!$AO$362='Matriz Calificación'!$D$65,'Matriz de Riesgos'!$E$362,IF('Matriz de Riesgos'!$AO$362&lt;&gt;'Matriz Calificación'!$D$65,"")))</f>
        <v/>
      </c>
      <c r="AR51" s="134" t="str">
        <f ca="1">IF('Matriz de Riesgos'!$AO$281="","",IF('Matriz de Riesgos'!$AO$281='Matriz Calificación'!$D$74,'Matriz de Riesgos'!$E$281,IF('Matriz de Riesgos'!$AO$281&lt;&gt;'Matriz Calificación'!$D$74,"")))</f>
        <v/>
      </c>
      <c r="AS51" s="135" t="str">
        <f ca="1">IF('Matriz de Riesgos'!$AO$290="","",IF('Matriz de Riesgos'!$AO$290='Matriz Calificación'!$D$74,'Matriz de Riesgos'!$E$290,IF('Matriz de Riesgos'!$AO$290&lt;&gt;'Matriz Calificación'!$D$74,"")))</f>
        <v/>
      </c>
      <c r="AT51" s="135" t="str">
        <f ca="1">IF('Matriz de Riesgos'!$AO$299="","",IF('Matriz de Riesgos'!$AO$299='Matriz Calificación'!$D$74,'Matriz de Riesgos'!$E$299,IF('Matriz de Riesgos'!$AO$299&lt;&gt;'Matriz Calificación'!$D$74,"")))</f>
        <v/>
      </c>
      <c r="AU51" s="135" t="str">
        <f ca="1">IF('Matriz de Riesgos'!$AO$308="","",IF('Matriz de Riesgos'!$AO$308='Matriz Calificación'!$D$74,'Matriz de Riesgos'!$E$308,IF('Matriz de Riesgos'!$AO$308&lt;&gt;'Matriz Calificación'!$D$74,"")))</f>
        <v/>
      </c>
      <c r="AV51" s="151" t="str">
        <f ca="1">IF('Matriz de Riesgos'!$AO$317="","",IF('Matriz de Riesgos'!$AO$317='Matriz Calificación'!$D$74,'Matriz de Riesgos'!$E$317,IF('Matriz de Riesgos'!$AO$317&lt;&gt;'Matriz Calificación'!$D$74,"")))</f>
        <v/>
      </c>
      <c r="AW51" s="151" t="str">
        <f ca="1">IF('Matriz de Riesgos'!$AO$326="","",IF('Matriz de Riesgos'!$AO$326='Matriz Calificación'!$D$74,'Matriz de Riesgos'!$E$326,IF('Matriz de Riesgos'!$AO$326&lt;&gt;'Matriz Calificación'!$D$74,"")))</f>
        <v/>
      </c>
      <c r="AX51" s="151" t="str">
        <f ca="1">IF('Matriz de Riesgos'!$AO$335="","",IF('Matriz de Riesgos'!$AO$335='Matriz Calificación'!$D$74,'Matriz de Riesgos'!$E$335,IF('Matriz de Riesgos'!$AO$335&lt;&gt;'Matriz Calificación'!$D$74,"")))</f>
        <v/>
      </c>
      <c r="AY51" s="151" t="str">
        <f ca="1">IF('Matriz de Riesgos'!$AO$344="","",IF('Matriz de Riesgos'!$AO$344='Matriz Calificación'!$D$74,'Matriz de Riesgos'!$E$344,IF('Matriz de Riesgos'!$AO$344&lt;&gt;'Matriz Calificación'!$D$74,"")))</f>
        <v/>
      </c>
      <c r="AZ51" s="151" t="str">
        <f ca="1">IF('Matriz de Riesgos'!$AO$353="","",IF('Matriz de Riesgos'!$AO$353='Matriz Calificación'!$D$74,'Matriz de Riesgos'!$E$353,IF('Matriz de Riesgos'!$AO$353&lt;&gt;'Matriz Calificación'!$D$74,"")))</f>
        <v/>
      </c>
      <c r="BA51" s="136" t="str">
        <f ca="1">IF('Matriz de Riesgos'!$AO$362="","",IF('Matriz de Riesgos'!$AO$362='Matriz Calificación'!$D$74,'Matriz de Riesgos'!$E$362,IF('Matriz de Riesgos'!$AO$362&lt;&gt;'Matriz Calificación'!$D$74,"")))</f>
        <v/>
      </c>
      <c r="BC51" s="386"/>
      <c r="BD51" s="386"/>
      <c r="BE51" s="360"/>
    </row>
    <row r="52" spans="2:57" ht="12" customHeight="1" x14ac:dyDescent="0.25">
      <c r="B52" s="355"/>
      <c r="C52" s="355"/>
      <c r="D52" s="126" t="str">
        <f ca="1">IF('Matriz de Riesgos'!$AO$371="","",IF('Matriz de Riesgos'!$AO$371='Matriz Calificación'!$D$54,'Matriz de Riesgos'!$E$371,IF('Matriz de Riesgos'!$AO$371&lt;&gt;'Matriz Calificación'!$D$54,"")))</f>
        <v/>
      </c>
      <c r="E52" s="127" t="str">
        <f ca="1">IF('Matriz de Riesgos'!$AO$380="","",IF('Matriz de Riesgos'!$AO$380='Matriz Calificación'!$D$54,'Matriz de Riesgos'!$E$380,IF('Matriz de Riesgos'!$AO$380&lt;&gt;'Matriz Calificación'!$D$54,"")))</f>
        <v/>
      </c>
      <c r="F52" s="127" t="str">
        <f ca="1">IF('Matriz de Riesgos'!$AO$389="","",IF('Matriz de Riesgos'!$AO$389='Matriz Calificación'!$D$54,'Matriz de Riesgos'!$E$389,IF('Matriz de Riesgos'!$AO$389&lt;&gt;'Matriz Calificación'!$D$54,"")))</f>
        <v/>
      </c>
      <c r="G52" s="127" t="str">
        <f ca="1">IF('Matriz de Riesgos'!$AO$398="","",IF('Matriz de Riesgos'!$AO$398='Matriz Calificación'!$D$54,'Matriz de Riesgos'!$E$398,IF('Matriz de Riesgos'!$AO$398&lt;&gt;'Matriz Calificación'!$D$54,"")))</f>
        <v/>
      </c>
      <c r="H52" s="127" t="str">
        <f ca="1">IF('Matriz de Riesgos'!$AO$407="","",IF('Matriz de Riesgos'!$AO$407='Matriz Calificación'!$D$54,'Matriz de Riesgos'!$E$407,IF('Matriz de Riesgos'!$AO$407&lt;&gt;'Matriz Calificación'!$D$54,"")))</f>
        <v/>
      </c>
      <c r="I52" s="127" t="str">
        <f ca="1">IF('Matriz de Riesgos'!$AO$416="","",IF('Matriz de Riesgos'!$AO$416='Matriz Calificación'!$D$54,'Matriz de Riesgos'!$E$416,IF('Matriz de Riesgos'!$AO$416&lt;&gt;'Matriz Calificación'!$D$54,"")))</f>
        <v/>
      </c>
      <c r="J52" s="127" t="str">
        <f ca="1">IF('Matriz de Riesgos'!$AO$425="","",IF('Matriz de Riesgos'!$AO$425='Matriz Calificación'!$D$54,'Matriz de Riesgos'!$E$425,IF('Matriz de Riesgos'!$AO$425&lt;&gt;'Matriz Calificación'!$D$54,"")))</f>
        <v/>
      </c>
      <c r="K52" s="127" t="str">
        <f ca="1">IF('Matriz de Riesgos'!$AO$434="","",IF('Matriz de Riesgos'!$AO$434='Matriz Calificación'!$D$54,'Matriz de Riesgos'!$E$434,IF('Matriz de Riesgos'!$AO$434&lt;&gt;'Matriz Calificación'!$D$54,"")))</f>
        <v/>
      </c>
      <c r="L52" s="127" t="str">
        <f ca="1">IF('Matriz de Riesgos'!$AO$443="","",IF('Matriz de Riesgos'!$AO$443='Matriz Calificación'!$D$54,'Matriz de Riesgos'!$E$443,IF('Matriz de Riesgos'!$AO$443&lt;&gt;'Matriz Calificación'!$D$54,"")))</f>
        <v/>
      </c>
      <c r="M52" s="127" t="str">
        <f ca="1">IF('Matriz de Riesgos'!$AO$452="","",IF('Matriz de Riesgos'!$AO$452='Matriz Calificación'!$D$54,'Matriz de Riesgos'!$E$452,IF('Matriz de Riesgos'!$U$452&lt;&gt;'Matriz Calificación'!$D$54,"")))</f>
        <v/>
      </c>
      <c r="N52" s="126" t="str">
        <f ca="1">IF('Matriz de Riesgos'!$AO$371="","",IF('Matriz de Riesgos'!$AO$371='Matriz Calificación'!$D$55,'Matriz de Riesgos'!$E$371,IF('Matriz de Riesgos'!$AO$371&lt;&gt;'Matriz Calificación'!$D$55,"")))</f>
        <v/>
      </c>
      <c r="O52" s="127" t="str">
        <f ca="1">IF('Matriz de Riesgos'!$AO$380="","",IF('Matriz de Riesgos'!$AO$380='Matriz Calificación'!$D$55,'Matriz de Riesgos'!$E$380,IF('Matriz de Riesgos'!$AO$380&lt;&gt;'Matriz Calificación'!$D$55,"")))</f>
        <v/>
      </c>
      <c r="P52" s="127" t="str">
        <f ca="1">IF('Matriz de Riesgos'!$AO$389="","",IF('Matriz de Riesgos'!$AO$389='Matriz Calificación'!$D$55,'Matriz de Riesgos'!$E$389,IF('Matriz de Riesgos'!$AO$389&lt;&gt;'Matriz Calificación'!$D$55,"")))</f>
        <v/>
      </c>
      <c r="Q52" s="127" t="str">
        <f ca="1">IF('Matriz de Riesgos'!$AO$398="","",IF('Matriz de Riesgos'!$AO$398='Matriz Calificación'!$D$55,'Matriz de Riesgos'!$E$398,IF('Matriz de Riesgos'!$AO$398&lt;&gt;'Matriz Calificación'!$D$55,"")))</f>
        <v/>
      </c>
      <c r="R52" s="127" t="str">
        <f ca="1">IF('Matriz de Riesgos'!$AO$407="","",IF('Matriz de Riesgos'!$AO$407='Matriz Calificación'!$D$55,'Matriz de Riesgos'!$E$407,IF('Matriz de Riesgos'!$AO$407&lt;&gt;'Matriz Calificación'!$D$55,"")))</f>
        <v/>
      </c>
      <c r="S52" s="127" t="str">
        <f ca="1">IF('Matriz de Riesgos'!$AO$416="","",IF('Matriz de Riesgos'!$AO$416='Matriz Calificación'!$D$55,'Matriz de Riesgos'!$E$416,IF('Matriz de Riesgos'!$AO$416&lt;&gt;'Matriz Calificación'!$D$55,"")))</f>
        <v/>
      </c>
      <c r="T52" s="127" t="str">
        <f ca="1">IF('Matriz de Riesgos'!$AO$425="","",IF('Matriz de Riesgos'!$AO$425='Matriz Calificación'!$D$55,'Matriz de Riesgos'!$E$425,IF('Matriz de Riesgos'!$AO$425&lt;&gt;'Matriz Calificación'!$D$55,"")))</f>
        <v/>
      </c>
      <c r="U52" s="127" t="str">
        <f ca="1">IF('Matriz de Riesgos'!$AO$434="","",IF('Matriz de Riesgos'!$AO$434='Matriz Calificación'!$D$55,'Matriz de Riesgos'!$E$434,IF('Matriz de Riesgos'!$AO$434&lt;&gt;'Matriz Calificación'!$D$55,"")))</f>
        <v/>
      </c>
      <c r="V52" s="127" t="str">
        <f ca="1">IF('Matriz de Riesgos'!$AO$443="","",IF('Matriz de Riesgos'!$AO$443='Matriz Calificación'!$D$55,'Matriz de Riesgos'!$E$443,IF('Matriz de Riesgos'!$AO$443&lt;&gt;'Matriz Calificación'!$D$55,"")))</f>
        <v/>
      </c>
      <c r="W52" s="127" t="str">
        <f ca="1">IF('Matriz de Riesgos'!$AO$452="","",IF('Matriz de Riesgos'!$AO$452='Matriz Calificación'!$D$55,'Matriz de Riesgos'!$E$452,IF('Matriz de Riesgos'!$AO$452&lt;&gt;'Matriz Calificación'!$D$55,"")))</f>
        <v/>
      </c>
      <c r="X52" s="130" t="str">
        <f ca="1">IF('Matriz de Riesgos'!$AO$371="","",IF('Matriz de Riesgos'!$AO$371='Matriz Calificación'!$D$57,'Matriz de Riesgos'!$E$371,IF('Matriz de Riesgos'!$AO$371&lt;&gt;'Matriz Calificación'!$D$57,"")))</f>
        <v/>
      </c>
      <c r="Y52" s="131" t="str">
        <f ca="1">IF('Matriz de Riesgos'!$AO$380="","",IF('Matriz de Riesgos'!$AO$380='Matriz Calificación'!$D$57,'Matriz de Riesgos'!$E$380,IF('Matriz de Riesgos'!$AO$380&lt;&gt;'Matriz Calificación'!$D$57,"")))</f>
        <v/>
      </c>
      <c r="Z52" s="131" t="str">
        <f ca="1">IF('Matriz de Riesgos'!$AO$389="","",IF('Matriz de Riesgos'!$AO$389='Matriz Calificación'!$D$57,'Matriz de Riesgos'!$E$389,IF('Matriz de Riesgos'!$AO$389&lt;&gt;'Matriz Calificación'!$D$57,"")))</f>
        <v/>
      </c>
      <c r="AA52" s="131" t="str">
        <f ca="1">IF('Matriz de Riesgos'!$AO$398="","",IF('Matriz de Riesgos'!$AO$398='Matriz Calificación'!$D$57,'Matriz de Riesgos'!$E$398,IF('Matriz de Riesgos'!$AO$398&lt;&gt;'Matriz Calificación'!$D$57,"")))</f>
        <v/>
      </c>
      <c r="AB52" s="131" t="str">
        <f ca="1">IF('Matriz de Riesgos'!$AO$407="","",IF('Matriz de Riesgos'!$AO$407='Matriz Calificación'!$D$57,'Matriz de Riesgos'!$E$407,IF('Matriz de Riesgos'!$AO$407&lt;&gt;'Matriz Calificación'!$D$57,"")))</f>
        <v/>
      </c>
      <c r="AC52" s="131" t="str">
        <f ca="1">IF('Matriz de Riesgos'!$AO$416="","",IF('Matriz de Riesgos'!$AO$416='Matriz Calificación'!$D$57,'Matriz de Riesgos'!$E$416,IF('Matriz de Riesgos'!$AO$416&lt;&gt;'Matriz Calificación'!$D$57,"")))</f>
        <v/>
      </c>
      <c r="AD52" s="131" t="str">
        <f ca="1">IF('Matriz de Riesgos'!$AO$425="","",IF('Matriz de Riesgos'!$AO$425='Matriz Calificación'!$D$57,'Matriz de Riesgos'!$E$425,IF('Matriz de Riesgos'!$AO$425&lt;&gt;'Matriz Calificación'!$D$57,"")))</f>
        <v/>
      </c>
      <c r="AE52" s="131" t="str">
        <f ca="1">IF('Matriz de Riesgos'!$AO$434="","",IF('Matriz de Riesgos'!$AO$434='Matriz Calificación'!$D$57,'Matriz de Riesgos'!$E$434,IF('Matriz de Riesgos'!$AO$434&lt;&gt;'Matriz Calificación'!$D$57,"")))</f>
        <v/>
      </c>
      <c r="AF52" s="131" t="str">
        <f ca="1">IF('Matriz de Riesgos'!$AO$443="","",IF('Matriz de Riesgos'!$AO$443='Matriz Calificación'!$D$57,'Matriz de Riesgos'!$E$443,IF('Matriz de Riesgos'!$AO$443&lt;&gt;'Matriz Calificación'!$D$57,"")))</f>
        <v/>
      </c>
      <c r="AG52" s="132" t="str">
        <f ca="1">IF('Matriz de Riesgos'!$AO$452="","",IF('Matriz de Riesgos'!$AO$452='Matriz Calificación'!$D$57,'Matriz de Riesgos'!$E$452,IF('Matriz de Riesgos'!$AO$452&lt;&gt;'Matriz Calificación'!$D$57,"")))</f>
        <v/>
      </c>
      <c r="AH52" s="128" t="str">
        <f ca="1">IF('Matriz de Riesgos'!$AO$371="","",IF('Matriz de Riesgos'!$AO$371='Matriz Calificación'!$D$65,'Matriz de Riesgos'!$E$371,IF('Matriz de Riesgos'!$AO$371&lt;&gt;'Matriz Calificación'!$D$65,"")))</f>
        <v/>
      </c>
      <c r="AI52" s="129" t="str">
        <f ca="1">IF('Matriz de Riesgos'!$AO$380="","",IF('Matriz de Riesgos'!$AO$380='Matriz Calificación'!$D$65,'Matriz de Riesgos'!$E$380,IF('Matriz de Riesgos'!$AO$380&lt;&gt;'Matriz Calificación'!$D$65,"")))</f>
        <v/>
      </c>
      <c r="AJ52" s="129" t="str">
        <f ca="1">IF('Matriz de Riesgos'!$AO$389="","",IF('Matriz de Riesgos'!$AO$389='Matriz Calificación'!$D$65,'Matriz de Riesgos'!$E$389,IF('Matriz de Riesgos'!$AO$389&lt;&gt;'Matriz Calificación'!$D$65,"")))</f>
        <v/>
      </c>
      <c r="AK52" s="129" t="str">
        <f ca="1">IF('Matriz de Riesgos'!$AO$398="","",IF('Matriz de Riesgos'!$AO$398='Matriz Calificación'!$D$65,'Matriz de Riesgos'!$E$398,IF('Matriz de Riesgos'!$AO$398&lt;&gt;'Matriz Calificación'!$D$65,"")))</f>
        <v/>
      </c>
      <c r="AL52" s="129" t="str">
        <f ca="1">IF('Matriz de Riesgos'!$AO$407="","",IF('Matriz de Riesgos'!$AO$407='Matriz Calificación'!$D$65,'Matriz de Riesgos'!$E$407,IF('Matriz de Riesgos'!$AO$407&lt;&gt;'Matriz Calificación'!$D$65,"")))</f>
        <v/>
      </c>
      <c r="AM52" s="129" t="str">
        <f ca="1">IF('Matriz de Riesgos'!$AO$416="","",IF('Matriz de Riesgos'!$AO$416='Matriz Calificación'!$D$65,'Matriz de Riesgos'!$E$416,IF('Matriz de Riesgos'!$AO$416&lt;&gt;'Matriz Calificación'!$D$65,"")))</f>
        <v/>
      </c>
      <c r="AN52" s="129" t="str">
        <f ca="1">IF('Matriz de Riesgos'!$AO$425="","",IF('Matriz de Riesgos'!$AO$425='Matriz Calificación'!$D$65,'Matriz de Riesgos'!$E$425,IF('Matriz de Riesgos'!$AO$425&lt;&gt;'Matriz Calificación'!$D$65,"")))</f>
        <v/>
      </c>
      <c r="AO52" s="129" t="str">
        <f ca="1">IF('Matriz de Riesgos'!$AO$434="","",IF('Matriz de Riesgos'!$AO$434='Matriz Calificación'!$D$65,'Matriz de Riesgos'!$E$434,IF('Matriz de Riesgos'!$AO$434&lt;&gt;'Matriz Calificación'!$D$65,"")))</f>
        <v/>
      </c>
      <c r="AP52" s="129" t="str">
        <f ca="1">IF('Matriz de Riesgos'!$AO$443="","",IF('Matriz de Riesgos'!$AO$443='Matriz Calificación'!$D$65,'Matriz de Riesgos'!$E$443,IF('Matriz de Riesgos'!$AO$443&lt;&gt;'Matriz Calificación'!$D$65,"")))</f>
        <v/>
      </c>
      <c r="AQ52" s="133" t="str">
        <f ca="1">IF('Matriz de Riesgos'!$AO$452="","",IF('Matriz de Riesgos'!$AO$452='Matriz Calificación'!$D$65,'Matriz de Riesgos'!$E$452,IF('Matriz de Riesgos'!$AO$452&lt;&gt;'Matriz Calificación'!$D$65,"")))</f>
        <v/>
      </c>
      <c r="AR52" s="134" t="str">
        <f ca="1">IF('Matriz de Riesgos'!$AO$371="","",IF('Matriz de Riesgos'!$AO$371='Matriz Calificación'!$D$74,'Matriz de Riesgos'!$E$371,IF('Matriz de Riesgos'!$AO$371&lt;&gt;'Matriz Calificación'!$D$74,"")))</f>
        <v/>
      </c>
      <c r="AS52" s="135" t="str">
        <f ca="1">IF('Matriz de Riesgos'!$AO$380="","",IF('Matriz de Riesgos'!$AO$380='Matriz Calificación'!$D$74,'Matriz de Riesgos'!$E$380,IF('Matriz de Riesgos'!$AO$380&lt;&gt;'Matriz Calificación'!$D$74,"")))</f>
        <v/>
      </c>
      <c r="AT52" s="135" t="str">
        <f ca="1">IF('Matriz de Riesgos'!$AO$389="","",IF('Matriz de Riesgos'!$AO$389='Matriz Calificación'!$D$74,'Matriz de Riesgos'!$E$389,IF('Matriz de Riesgos'!$AO$389&lt;&gt;'Matriz Calificación'!$D$74,"")))</f>
        <v/>
      </c>
      <c r="AU52" s="135" t="str">
        <f ca="1">IF('Matriz de Riesgos'!$AO$398="","",IF('Matriz de Riesgos'!$AO$398='Matriz Calificación'!$D$74,'Matriz de Riesgos'!$E$398,IF('Matriz de Riesgos'!$AO$398&lt;&gt;'Matriz Calificación'!$D$74,"")))</f>
        <v/>
      </c>
      <c r="AV52" s="151" t="str">
        <f ca="1">IF('Matriz de Riesgos'!$AO$407="","",IF('Matriz de Riesgos'!$AO$407='Matriz Calificación'!$D$74,'Matriz de Riesgos'!$E$407,IF('Matriz de Riesgos'!$AO$407&lt;&gt;'Matriz Calificación'!$D$74,"")))</f>
        <v/>
      </c>
      <c r="AW52" s="151" t="str">
        <f ca="1">IF('Matriz de Riesgos'!$AO$416="","",IF('Matriz de Riesgos'!$AO$416='Matriz Calificación'!$D$74,'Matriz de Riesgos'!$E$416,IF('Matriz de Riesgos'!$AO$416&lt;&gt;'Matriz Calificación'!$D$74,"")))</f>
        <v/>
      </c>
      <c r="AX52" s="151" t="str">
        <f ca="1">IF('Matriz de Riesgos'!$AO$425="","",IF('Matriz de Riesgos'!$AO$425='Matriz Calificación'!$D$74,'Matriz de Riesgos'!$E$425,IF('Matriz de Riesgos'!$AO$425&lt;&gt;'Matriz Calificación'!$D$74,"")))</f>
        <v/>
      </c>
      <c r="AY52" s="151" t="str">
        <f ca="1">IF('Matriz de Riesgos'!$AO$434="","",IF('Matriz de Riesgos'!$AO$434='Matriz Calificación'!$D$74,'Matriz de Riesgos'!$E$434,IF('Matriz de Riesgos'!$AO$434&lt;&gt;'Matriz Calificación'!$D$74,"")))</f>
        <v/>
      </c>
      <c r="AZ52" s="151" t="str">
        <f ca="1">IF('Matriz de Riesgos'!$AO$443="","",IF('Matriz de Riesgos'!$AO$443='Matriz Calificación'!$D$74,'Matriz de Riesgos'!$E$443,IF('Matriz de Riesgos'!$AO$443&lt;&gt;'Matriz Calificación'!$D$74,"")))</f>
        <v/>
      </c>
      <c r="BA52" s="136" t="str">
        <f ca="1">IF('Matriz de Riesgos'!$AO$452="","",IF('Matriz de Riesgos'!$AO$452='Matriz Calificación'!$D$74,'Matriz de Riesgos'!$E$452,IF('Matriz de Riesgos'!$AO$452&lt;&gt;'Matriz Calificación'!$D$74,"")))</f>
        <v/>
      </c>
      <c r="BC52" s="359" t="s">
        <v>102</v>
      </c>
      <c r="BD52" s="359"/>
      <c r="BE52" s="360" t="s">
        <v>103</v>
      </c>
    </row>
    <row r="53" spans="2:57" ht="12" customHeight="1" x14ac:dyDescent="0.25">
      <c r="B53" s="355"/>
      <c r="C53" s="355"/>
      <c r="D53" s="126" t="str">
        <f ca="1">IF('Matriz de Riesgos'!$AO$461="","",IF('Matriz de Riesgos'!$AO$461='Matriz Calificación'!$D$54,'Matriz de Riesgos'!$E$461,IF('Matriz de Riesgos'!$AO$461&lt;&gt;'Matriz Calificación'!$D$54,"")))</f>
        <v/>
      </c>
      <c r="E53" s="127" t="str">
        <f ca="1">IF('Matriz de Riesgos'!$AO$470="","",IF('Matriz de Riesgos'!$AO$470='Matriz Calificación'!$D$54,'Matriz de Riesgos'!$E$470,IF('Matriz de Riesgos'!$AO$470&lt;&gt;'Matriz Calificación'!$D$54,"")))</f>
        <v/>
      </c>
      <c r="F53" s="127" t="str">
        <f ca="1">IF('Matriz de Riesgos'!$AO$479="","",IF('Matriz de Riesgos'!$AO$479='Matriz Calificación'!$D$54,'Matriz de Riesgos'!$E$479,IF('Matriz de Riesgos'!$AO$479&lt;&gt;'Matriz Calificación'!$D$54,"")))</f>
        <v/>
      </c>
      <c r="G53" s="127" t="str">
        <f ca="1">IF('Matriz de Riesgos'!$AO$488="","",IF('Matriz de Riesgos'!$AO$488='Matriz Calificación'!$D$54,'Matriz de Riesgos'!$E$488,IF('Matriz de Riesgos'!$AO$488&lt;&gt;'Matriz Calificación'!$D$54,"")))</f>
        <v/>
      </c>
      <c r="H53" s="127" t="str">
        <f ca="1">IF('Matriz de Riesgos'!$AO$497="","",IF('Matriz de Riesgos'!$AO$497='Matriz Calificación'!$D$54,'Matriz de Riesgos'!$E$497,IF('Matriz de Riesgos'!$AO$497&lt;&gt;'Matriz Calificación'!$D$54,"")))</f>
        <v/>
      </c>
      <c r="I53" s="127" t="str">
        <f ca="1">IF('Matriz de Riesgos'!$AO$506="","",IF('Matriz de Riesgos'!$AO$506='Matriz Calificación'!$D$54,'Matriz de Riesgos'!$E$506,IF('Matriz de Riesgos'!$AO$506&lt;&gt;'Matriz Calificación'!$D$54,"")))</f>
        <v/>
      </c>
      <c r="J53" s="127" t="str">
        <f ca="1">IF('Matriz de Riesgos'!$AO$515="","",IF('Matriz de Riesgos'!$AO$515='Matriz Calificación'!$D$54,'Matriz de Riesgos'!$E$515,IF('Matriz de Riesgos'!$AO$515&lt;&gt;'Matriz Calificación'!$D$54,"")))</f>
        <v/>
      </c>
      <c r="K53" s="127" t="str">
        <f ca="1">IF('Matriz de Riesgos'!$AO$524="","",IF('Matriz de Riesgos'!$AO$524='Matriz Calificación'!$D$54,'Matriz de Riesgos'!$E$524,IF('Matriz de Riesgos'!$AO$524&lt;&gt;'Matriz Calificación'!$D$54,"")))</f>
        <v/>
      </c>
      <c r="L53" s="127" t="str">
        <f ca="1">IF('Matriz de Riesgos'!$AO$533="","",IF('Matriz de Riesgos'!$AO$533='Matriz Calificación'!$D$54,'Matriz de Riesgos'!$E$533,IF('Matriz de Riesgos'!$AO$533&lt;&gt;'Matriz Calificación'!$D$54,"")))</f>
        <v/>
      </c>
      <c r="M53" s="127" t="str">
        <f ca="1">IF('Matriz de Riesgos'!$AO$542="","",IF('Matriz de Riesgos'!$AO$542='Matriz Calificación'!$D$54,'Matriz de Riesgos'!$E$542,IF('Matriz de Riesgos'!$AO$542&lt;&gt;'Matriz Calificación'!$D$54,"")))</f>
        <v/>
      </c>
      <c r="N53" s="126" t="str">
        <f ca="1">IF('Matriz de Riesgos'!$AO$461="","",IF('Matriz de Riesgos'!$AO$461='Matriz Calificación'!$D$55,'Matriz de Riesgos'!$E$461,IF('Matriz de Riesgos'!$AO$461&lt;&gt;'Matriz Calificación'!$D$55,"")))</f>
        <v/>
      </c>
      <c r="O53" s="127" t="str">
        <f ca="1">IF('Matriz de Riesgos'!$AO$470="","",IF('Matriz de Riesgos'!$AO$470='Matriz Calificación'!$D$55,'Matriz de Riesgos'!$E$470,IF('Matriz de Riesgos'!$AO$470&lt;&gt;'Matriz Calificación'!$D$55,"")))</f>
        <v/>
      </c>
      <c r="P53" s="127" t="str">
        <f ca="1">IF('Matriz de Riesgos'!$AO$479="","",IF('Matriz de Riesgos'!$AO$479='Matriz Calificación'!$D$55,'Matriz de Riesgos'!$E$479,IF('Matriz de Riesgos'!$AO$479&lt;&gt;'Matriz Calificación'!$D$55,"")))</f>
        <v/>
      </c>
      <c r="Q53" s="127" t="str">
        <f ca="1">IF('Matriz de Riesgos'!$AO$488="","",IF('Matriz de Riesgos'!$AO$488='Matriz Calificación'!$D$55,'Matriz de Riesgos'!$E$488,IF('Matriz de Riesgos'!$AO$488&lt;&gt;'Matriz Calificación'!$D$55,"")))</f>
        <v/>
      </c>
      <c r="R53" s="127" t="str">
        <f ca="1">IF('Matriz de Riesgos'!$AO$497="","",IF('Matriz de Riesgos'!$AO$497='Matriz Calificación'!$D$55,'Matriz de Riesgos'!$E$497,IF('Matriz de Riesgos'!$AO$497&lt;&gt;'Matriz Calificación'!$D$55,"")))</f>
        <v/>
      </c>
      <c r="S53" s="127" t="str">
        <f ca="1">IF('Matriz de Riesgos'!$AO$506="","",IF('Matriz de Riesgos'!$AO$506='Matriz Calificación'!$D$55,'Matriz de Riesgos'!$E$506,IF('Matriz de Riesgos'!$AO$506&lt;&gt;'Matriz Calificación'!$D$55,"")))</f>
        <v/>
      </c>
      <c r="T53" s="127" t="str">
        <f ca="1">IF('Matriz de Riesgos'!$AO$515="","",IF('Matriz de Riesgos'!$AO$515='Matriz Calificación'!$D$55,'Matriz de Riesgos'!$E$515,IF('Matriz de Riesgos'!$AO$515&lt;&gt;'Matriz Calificación'!$D$55,"")))</f>
        <v/>
      </c>
      <c r="U53" s="127" t="str">
        <f ca="1">IF('Matriz de Riesgos'!$AO$524="","",IF('Matriz de Riesgos'!$AO$524='Matriz Calificación'!$D$55,'Matriz de Riesgos'!$E$524,IF('Matriz de Riesgos'!$AO$524&lt;&gt;'Matriz Calificación'!$D$55,"")))</f>
        <v/>
      </c>
      <c r="V53" s="127" t="str">
        <f ca="1">IF('Matriz de Riesgos'!$AO$533="","",IF('Matriz de Riesgos'!$AO$533='Matriz Calificación'!$D$55,'Matriz de Riesgos'!$E$533,IF('Matriz de Riesgos'!$AO$533&lt;&gt;'Matriz Calificación'!$D$55,"")))</f>
        <v/>
      </c>
      <c r="W53" s="127" t="str">
        <f ca="1">IF('Matriz de Riesgos'!$AO$542="","",IF('Matriz de Riesgos'!$AO$542='Matriz Calificación'!$D$55,'Matriz de Riesgos'!$E$542,IF('Matriz de Riesgos'!$AO$542&lt;&gt;'Matriz Calificación'!$D$55,"")))</f>
        <v/>
      </c>
      <c r="X53" s="130" t="str">
        <f ca="1">IF('Matriz de Riesgos'!$AO$461="","",IF('Matriz de Riesgos'!$AO$461='Matriz Calificación'!$D$57,'Matriz de Riesgos'!$E$461,IF('Matriz de Riesgos'!$AO$461&lt;&gt;'Matriz Calificación'!$D$57,"")))</f>
        <v/>
      </c>
      <c r="Y53" s="131" t="str">
        <f ca="1">IF('Matriz de Riesgos'!$AO$470="","",IF('Matriz de Riesgos'!$AO$470='Matriz Calificación'!$D$57,'Matriz de Riesgos'!$E$470,IF('Matriz de Riesgos'!$AO$470&lt;&gt;'Matriz Calificación'!$D$57,"")))</f>
        <v/>
      </c>
      <c r="Z53" s="131" t="str">
        <f ca="1">IF('Matriz de Riesgos'!$AO$479="","",IF('Matriz de Riesgos'!$AO$479='Matriz Calificación'!$D$57,'Matriz de Riesgos'!$E$479,IF('Matriz de Riesgos'!$AO$479&lt;&gt;'Matriz Calificación'!$D$57,"")))</f>
        <v/>
      </c>
      <c r="AA53" s="131" t="str">
        <f ca="1">IF('Matriz de Riesgos'!$AO$488="","",IF('Matriz de Riesgos'!$AO$488='Matriz Calificación'!$D$57,'Matriz de Riesgos'!$E$488,IF('Matriz de Riesgos'!$AO$488&lt;&gt;'Matriz Calificación'!$D$57,"")))</f>
        <v/>
      </c>
      <c r="AB53" s="131" t="str">
        <f ca="1">IF('Matriz de Riesgos'!$AO$497="","",IF('Matriz de Riesgos'!$AO$497='Matriz Calificación'!$D$57,'Matriz de Riesgos'!$E$497,IF('Matriz de Riesgos'!$AO$497&lt;&gt;'Matriz Calificación'!$D$57,"")))</f>
        <v/>
      </c>
      <c r="AC53" s="131" t="str">
        <f ca="1">IF('Matriz de Riesgos'!$AO$506="","",IF('Matriz de Riesgos'!$AO$506='Matriz Calificación'!$D$57,'Matriz de Riesgos'!$E$506,IF('Matriz de Riesgos'!$AO$506&lt;&gt;'Matriz Calificación'!$D$57,"")))</f>
        <v/>
      </c>
      <c r="AD53" s="131" t="str">
        <f ca="1">IF('Matriz de Riesgos'!$AO$515="","",IF('Matriz de Riesgos'!$AO$515='Matriz Calificación'!$D$57,'Matriz de Riesgos'!$E$515,IF('Matriz de Riesgos'!$AO$515&lt;&gt;'Matriz Calificación'!$D$57,"")))</f>
        <v/>
      </c>
      <c r="AE53" s="131" t="str">
        <f ca="1">IF('Matriz de Riesgos'!$AO$524="","",IF('Matriz de Riesgos'!$AO$524='Matriz Calificación'!$D$57,'Matriz de Riesgos'!$E$524,IF('Matriz de Riesgos'!$AO$524&lt;&gt;'Matriz Calificación'!$D$57,"")))</f>
        <v/>
      </c>
      <c r="AF53" s="131" t="str">
        <f ca="1">IF('Matriz de Riesgos'!$AO$533="","",IF('Matriz de Riesgos'!$AO$533='Matriz Calificación'!$D$57,'Matriz de Riesgos'!$E$533,IF('Matriz de Riesgos'!$AO$533&lt;&gt;'Matriz Calificación'!$D$57,"")))</f>
        <v/>
      </c>
      <c r="AG53" s="132" t="str">
        <f ca="1">IF('Matriz de Riesgos'!$AO$542="","",IF('Matriz de Riesgos'!$AO$542='Matriz Calificación'!$D$57,'Matriz de Riesgos'!$E$542,IF('Matriz de Riesgos'!$AO$542&lt;&gt;'Matriz Calificación'!$D$57,"")))</f>
        <v/>
      </c>
      <c r="AH53" s="128" t="str">
        <f ca="1">IF('Matriz de Riesgos'!$AO$461="","",IF('Matriz de Riesgos'!$AO$461='Matriz Calificación'!$D$65,'Matriz de Riesgos'!$E$461,IF('Matriz de Riesgos'!$AO$461&lt;&gt;'Matriz Calificación'!$D$65,"")))</f>
        <v/>
      </c>
      <c r="AI53" s="129" t="str">
        <f ca="1">IF('Matriz de Riesgos'!$AO$470="","",IF('Matriz de Riesgos'!$AO$470='Matriz Calificación'!$D$65,'Matriz de Riesgos'!$E$470,IF('Matriz de Riesgos'!$AO$470&lt;&gt;'Matriz Calificación'!$D$65,"")))</f>
        <v/>
      </c>
      <c r="AJ53" s="129" t="str">
        <f ca="1">IF('Matriz de Riesgos'!$AO$479="","",IF('Matriz de Riesgos'!$AO$479='Matriz Calificación'!$D$65,'Matriz de Riesgos'!$E$479,IF('Matriz de Riesgos'!$AO$479&lt;&gt;'Matriz Calificación'!$D$65,"")))</f>
        <v/>
      </c>
      <c r="AK53" s="129" t="str">
        <f ca="1">IF('Matriz de Riesgos'!$AO$488="","",IF('Matriz de Riesgos'!$AO$488='Matriz Calificación'!$D$65,'Matriz de Riesgos'!$E$488,IF('Matriz de Riesgos'!$AO$488&lt;&gt;'Matriz Calificación'!$D$65,"")))</f>
        <v/>
      </c>
      <c r="AL53" s="129" t="str">
        <f ca="1">IF('Matriz de Riesgos'!$AO$497="","",IF('Matriz de Riesgos'!$AO$497='Matriz Calificación'!$D$65,'Matriz de Riesgos'!$E$497,IF('Matriz de Riesgos'!$AO$497&lt;&gt;'Matriz Calificación'!$D$65,"")))</f>
        <v/>
      </c>
      <c r="AM53" s="129" t="str">
        <f ca="1">IF('Matriz de Riesgos'!$AO$506="","",IF('Matriz de Riesgos'!$AO$506='Matriz Calificación'!$D$65,'Matriz de Riesgos'!$E$506,IF('Matriz de Riesgos'!$AO$506&lt;&gt;'Matriz Calificación'!$D$65,"")))</f>
        <v/>
      </c>
      <c r="AN53" s="129" t="str">
        <f ca="1">IF('Matriz de Riesgos'!$AO$515="","",IF('Matriz de Riesgos'!$AO$515='Matriz Calificación'!$D$65,'Matriz de Riesgos'!$E$515,IF('Matriz de Riesgos'!$AO$515&lt;&gt;'Matriz Calificación'!$D$65,"")))</f>
        <v/>
      </c>
      <c r="AO53" s="129" t="str">
        <f ca="1">IF('Matriz de Riesgos'!$AO$524="","",IF('Matriz de Riesgos'!$AO$524='Matriz Calificación'!$D$65,'Matriz de Riesgos'!$E$524,IF('Matriz de Riesgos'!$AO$524&lt;&gt;'Matriz Calificación'!$D$65,"")))</f>
        <v/>
      </c>
      <c r="AP53" s="129" t="str">
        <f ca="1">IF('Matriz de Riesgos'!$AO$533="","",IF('Matriz de Riesgos'!$AO$533='Matriz Calificación'!$D$65,'Matriz de Riesgos'!$E$533,IF('Matriz de Riesgos'!$AO$533&lt;&gt;'Matriz Calificación'!$D$65,"")))</f>
        <v/>
      </c>
      <c r="AQ53" s="133" t="str">
        <f ca="1">IF('Matriz de Riesgos'!$AO$542="","",IF('Matriz de Riesgos'!$AO$542='Matriz Calificación'!$D$65,'Matriz de Riesgos'!$E$542,IF('Matriz de Riesgos'!$AO$542&lt;&gt;'Matriz Calificación'!$D$65,"")))</f>
        <v/>
      </c>
      <c r="AR53" s="134" t="str">
        <f ca="1">IF('Matriz de Riesgos'!$AO$461="","",IF('Matriz de Riesgos'!$AO$461='Matriz Calificación'!$D$74,'Matriz de Riesgos'!$E$461,IF('Matriz de Riesgos'!$AO$461&lt;&gt;'Matriz Calificación'!$D$74,"")))</f>
        <v/>
      </c>
      <c r="AS53" s="135" t="str">
        <f ca="1">IF('Matriz de Riesgos'!$AO$470="","",IF('Matriz de Riesgos'!$AO$470='Matriz Calificación'!$D$74,'Matriz de Riesgos'!$E$470,IF('Matriz de Riesgos'!$AO$470&lt;&gt;'Matriz Calificación'!$D$74,"")))</f>
        <v/>
      </c>
      <c r="AT53" s="135" t="str">
        <f ca="1">IF('Matriz de Riesgos'!$AO$479="","",IF('Matriz de Riesgos'!$AO$479='Matriz Calificación'!$D$74,'Matriz de Riesgos'!$E$479,IF('Matriz de Riesgos'!$AO$479&lt;&gt;'Matriz Calificación'!$D$74,"")))</f>
        <v/>
      </c>
      <c r="AU53" s="135" t="str">
        <f ca="1">IF('Matriz de Riesgos'!$AO$488="","",IF('Matriz de Riesgos'!$AO$488='Matriz Calificación'!$D$74,'Matriz de Riesgos'!$E$488,IF('Matriz de Riesgos'!$AO$488&lt;&gt;'Matriz Calificación'!$D$74,"")))</f>
        <v/>
      </c>
      <c r="AV53" s="151" t="str">
        <f ca="1">IF('Matriz de Riesgos'!$AO$497="","",IF('Matriz de Riesgos'!$AO$497='Matriz Calificación'!$D$74,'Matriz de Riesgos'!$E$497,IF('Matriz de Riesgos'!$AO$497&lt;&gt;'Matriz Calificación'!$D$74,"")))</f>
        <v/>
      </c>
      <c r="AW53" s="151" t="str">
        <f ca="1">IF('Matriz de Riesgos'!$AO$506="","",IF('Matriz de Riesgos'!$AO$506='Matriz Calificación'!$D$74,'Matriz de Riesgos'!$E$506,IF('Matriz de Riesgos'!$AO$506&lt;&gt;'Matriz Calificación'!$D$74,"")))</f>
        <v/>
      </c>
      <c r="AX53" s="151" t="str">
        <f ca="1">IF('Matriz de Riesgos'!$AO$515="","",IF('Matriz de Riesgos'!$AO$515='Matriz Calificación'!$D$74,'Matriz de Riesgos'!$E$515,IF('Matriz de Riesgos'!$AO$515&lt;&gt;'Matriz Calificación'!$D$74,"")))</f>
        <v/>
      </c>
      <c r="AY53" s="151" t="str">
        <f ca="1">IF('Matriz de Riesgos'!$AO$524="","",IF('Matriz de Riesgos'!$AO$524='Matriz Calificación'!$D$74,'Matriz de Riesgos'!$E$524,IF('Matriz de Riesgos'!$AO$524&lt;&gt;'Matriz Calificación'!$D$74,"")))</f>
        <v/>
      </c>
      <c r="AZ53" s="151" t="str">
        <f ca="1">IF('Matriz de Riesgos'!$AO$533="","",IF('Matriz de Riesgos'!$AO$533='Matriz Calificación'!$D$74,'Matriz de Riesgos'!$E$533,IF('Matriz de Riesgos'!$AO$533&lt;&gt;'Matriz Calificación'!$D$74,"")))</f>
        <v/>
      </c>
      <c r="BA53" s="136" t="str">
        <f ca="1">IF('Matriz de Riesgos'!$AO$542="","",IF('Matriz de Riesgos'!$AO$542='Matriz Calificación'!$D$74,'Matriz de Riesgos'!$E$542,IF('Matriz de Riesgos'!$AO$542&lt;&gt;'Matriz Calificación'!$D$74,"")))</f>
        <v/>
      </c>
      <c r="BC53" s="359"/>
      <c r="BD53" s="359"/>
      <c r="BE53" s="360"/>
    </row>
    <row r="54" spans="2:57" ht="12" customHeight="1" x14ac:dyDescent="0.25">
      <c r="B54" s="355"/>
      <c r="C54" s="355"/>
      <c r="D54" s="126" t="str">
        <f ca="1">IF('Matriz de Riesgos'!$AO$551="","",IF('Matriz de Riesgos'!$AO$551='Matriz Calificación'!$D$54,'Matriz de Riesgos'!$E$551,IF('Matriz de Riesgos'!$AO$551&lt;&gt;'Matriz Calificación'!$D$54,"")))</f>
        <v/>
      </c>
      <c r="E54" s="127" t="str">
        <f ca="1">IF('Matriz de Riesgos'!$AO$560="","",IF('Matriz de Riesgos'!$AO$560='Matriz Calificación'!$D$54,'Matriz de Riesgos'!$E$560,IF('Matriz de Riesgos'!$AO$560&lt;&gt;'Matriz Calificación'!$D$54,"")))</f>
        <v/>
      </c>
      <c r="F54" s="127" t="str">
        <f ca="1">IF('Matriz de Riesgos'!$AO$569="","",IF('Matriz de Riesgos'!$AO$569='Matriz Calificación'!$D$54,'Matriz de Riesgos'!$E$569,IF('Matriz de Riesgos'!$AO$569&lt;&gt;'Matriz Calificación'!$D$54,"")))</f>
        <v/>
      </c>
      <c r="G54" s="127" t="str">
        <f ca="1">IF('Matriz de Riesgos'!$AO$578="","",IF('Matriz de Riesgos'!$AO$578='Matriz Calificación'!$D$54,'Matriz de Riesgos'!$E$578,IF('Matriz de Riesgos'!$AO$578&lt;&gt;'Matriz Calificación'!$D$54,"")))</f>
        <v/>
      </c>
      <c r="H54" s="127" t="str">
        <f ca="1">IF('Matriz de Riesgos'!$AO$587="","",IF('Matriz de Riesgos'!$AO$587='Matriz Calificación'!$D$54,'Matriz de Riesgos'!$E$587,IF('Matriz de Riesgos'!$AO$587&lt;&gt;'Matriz Calificación'!$D$54,"")))</f>
        <v/>
      </c>
      <c r="I54" s="127" t="str">
        <f ca="1">IF('Matriz de Riesgos'!$AO$596="","",IF('Matriz de Riesgos'!$AO$596='Matriz Calificación'!$D$54,'Matriz de Riesgos'!$E$596,IF('Matriz de Riesgos'!$AO$596&lt;&gt;'Matriz Calificación'!$D$54,"")))</f>
        <v/>
      </c>
      <c r="J54" s="127" t="str">
        <f ca="1">IF('Matriz de Riesgos'!$AO$605="","",IF('Matriz de Riesgos'!$AO$605='Matriz Calificación'!$D$54,'Matriz de Riesgos'!$E$605,IF('Matriz de Riesgos'!$AO$605&lt;&gt;'Matriz Calificación'!$D$54,"")))</f>
        <v/>
      </c>
      <c r="K54" s="127" t="str">
        <f ca="1">IF('Matriz de Riesgos'!$AO$614="","",IF('Matriz de Riesgos'!$AO$614='Matriz Calificación'!$D$54,'Matriz de Riesgos'!$E$614,IF('Matriz de Riesgos'!$AO$614&lt;&gt;'Matriz Calificación'!$D$54,"")))</f>
        <v/>
      </c>
      <c r="L54" s="127" t="str">
        <f ca="1">IF('Matriz de Riesgos'!$AO$623="","",IF('Matriz de Riesgos'!$AO$623='Matriz Calificación'!$D$54,'Matriz de Riesgos'!$E$623,IF('Matriz de Riesgos'!$AO$623&lt;&gt;'Matriz Calificación'!$D$54,"")))</f>
        <v/>
      </c>
      <c r="M54" s="127" t="str">
        <f ca="1">IF('Matriz de Riesgos'!$AO$632="","",IF('Matriz de Riesgos'!$AO$632='Matriz Calificación'!$D$54,'Matriz de Riesgos'!$E$632,IF('Matriz de Riesgos'!$AO$632&lt;&gt;'Matriz Calificación'!$D$54,"")))</f>
        <v/>
      </c>
      <c r="N54" s="126" t="str">
        <f ca="1">IF('Matriz de Riesgos'!$AO$551="","",IF('Matriz de Riesgos'!$AO$551='Matriz Calificación'!$D$55,'Matriz de Riesgos'!$E$551,IF('Matriz de Riesgos'!$AO$551&lt;&gt;'Matriz Calificación'!$D$55,"")))</f>
        <v/>
      </c>
      <c r="O54" s="127" t="str">
        <f ca="1">IF('Matriz de Riesgos'!$AO$560="","",IF('Matriz de Riesgos'!$AO$560='Matriz Calificación'!$D$55,'Matriz de Riesgos'!$E$560,IF('Matriz de Riesgos'!$AO$560&lt;&gt;'Matriz Calificación'!$D$54,"")))</f>
        <v/>
      </c>
      <c r="P54" s="127" t="str">
        <f ca="1">IF('Matriz de Riesgos'!$AO$569="","",IF('Matriz de Riesgos'!$AO$569='Matriz Calificación'!$D$55,'Matriz de Riesgos'!$E$569,IF('Matriz de Riesgos'!$AO$569&lt;&gt;'Matriz Calificación'!$D$55,"")))</f>
        <v/>
      </c>
      <c r="Q54" s="127" t="str">
        <f ca="1">IF('Matriz de Riesgos'!$AO$578="","",IF('Matriz de Riesgos'!$AO$578='Matriz Calificación'!$D$55,'Matriz de Riesgos'!$E$578,IF('Matriz de Riesgos'!$AO$578&lt;&gt;'Matriz Calificación'!$D$55,"")))</f>
        <v/>
      </c>
      <c r="R54" s="127" t="str">
        <f ca="1">IF('Matriz de Riesgos'!$AO$587="","",IF('Matriz de Riesgos'!$AO$587='Matriz Calificación'!$D$55,'Matriz de Riesgos'!$E$587,IF('Matriz de Riesgos'!$AO$587&lt;&gt;'Matriz Calificación'!$D$55,"")))</f>
        <v/>
      </c>
      <c r="S54" s="127" t="str">
        <f ca="1">IF('Matriz de Riesgos'!$AO$596="","",IF('Matriz de Riesgos'!$AO$596='Matriz Calificación'!$D$55,'Matriz de Riesgos'!$E$596,IF('Matriz de Riesgos'!$AO$596&lt;&gt;'Matriz Calificación'!$D$55,"")))</f>
        <v/>
      </c>
      <c r="T54" s="127" t="str">
        <f ca="1">IF('Matriz de Riesgos'!$AO$605="","",IF('Matriz de Riesgos'!$AO$605='Matriz Calificación'!$D$55,'Matriz de Riesgos'!$E$605,IF('Matriz de Riesgos'!$AO$605&lt;&gt;'Matriz Calificación'!$D$55,"")))</f>
        <v/>
      </c>
      <c r="U54" s="127" t="str">
        <f ca="1">IF('Matriz de Riesgos'!$AO$614="","",IF('Matriz de Riesgos'!$AO$614='Matriz Calificación'!$D$55,'Matriz de Riesgos'!$E$614,IF('Matriz de Riesgos'!$AO$614&lt;&gt;'Matriz Calificación'!$D$55,"")))</f>
        <v/>
      </c>
      <c r="V54" s="127" t="str">
        <f ca="1">IF('Matriz de Riesgos'!$AO$623="","",IF('Matriz de Riesgos'!$AO$623='Matriz Calificación'!$D$55,'Matriz de Riesgos'!$E$623,IF('Matriz de Riesgos'!$AO$623&lt;&gt;'Matriz Calificación'!$D$55,"")))</f>
        <v/>
      </c>
      <c r="W54" s="127" t="str">
        <f ca="1">IF('Matriz de Riesgos'!$AO$632="","",IF('Matriz de Riesgos'!$AO$632='Matriz Calificación'!$D$55,'Matriz de Riesgos'!$E$632,IF('Matriz de Riesgos'!$AO$632&lt;&gt;'Matriz Calificación'!$D$55,"")))</f>
        <v/>
      </c>
      <c r="X54" s="160" t="str">
        <f ca="1">IF('Matriz de Riesgos'!$AO$551="","",IF('Matriz de Riesgos'!$AO$551='Matriz Calificación'!$D$57,'Matriz de Riesgos'!$E$551,IF('Matriz de Riesgos'!$AO$551&lt;&gt;'Matriz Calificación'!$D$57,"")))</f>
        <v/>
      </c>
      <c r="Y54" s="161" t="str">
        <f ca="1">IF('Matriz de Riesgos'!$AO$560="","",IF('Matriz de Riesgos'!$AO$560='Matriz Calificación'!$D$57,'Matriz de Riesgos'!$E$560,IF('Matriz de Riesgos'!$AO$560&lt;&gt;'Matriz Calificación'!$D$57,"")))</f>
        <v/>
      </c>
      <c r="Z54" s="161" t="str">
        <f ca="1">IF('Matriz de Riesgos'!$AO$569="","",IF('Matriz de Riesgos'!$AO$569='Matriz Calificación'!$D$57,'Matriz de Riesgos'!$E$569,IF('Matriz de Riesgos'!$AO$569&lt;&gt;'Matriz Calificación'!$D$57,"")))</f>
        <v/>
      </c>
      <c r="AA54" s="161" t="str">
        <f ca="1">IF('Matriz de Riesgos'!$AO$578="","",IF('Matriz de Riesgos'!$AO$578='Matriz Calificación'!$D$57,'Matriz de Riesgos'!$E$578,IF('Matriz de Riesgos'!$AO$578&lt;&gt;'Matriz Calificación'!$D$57,"")))</f>
        <v/>
      </c>
      <c r="AB54" s="162" t="str">
        <f ca="1">IF('Matriz de Riesgos'!$AO$587="","",IF('Matriz de Riesgos'!$AO$587='Matriz Calificación'!$D$57,'Matriz de Riesgos'!$E$587,IF('Matriz de Riesgos'!$AO$587&lt;&gt;'Matriz Calificación'!$D$57,"")))</f>
        <v/>
      </c>
      <c r="AC54" s="162" t="str">
        <f ca="1">IF('Matriz de Riesgos'!$AO$596="","",IF('Matriz de Riesgos'!$AO$596='Matriz Calificación'!$D$57,'Matriz de Riesgos'!$E$596,IF('Matriz de Riesgos'!$AO$596&lt;&gt;'Matriz Calificación'!$D$57,"")))</f>
        <v/>
      </c>
      <c r="AD54" s="162" t="str">
        <f ca="1">IF('Matriz de Riesgos'!$AO$605="","",IF('Matriz de Riesgos'!$AO$605='Matriz Calificación'!$D$57,'Matriz de Riesgos'!$E$605,IF('Matriz de Riesgos'!$AO$605&lt;&gt;'Matriz Calificación'!$D$57,"")))</f>
        <v/>
      </c>
      <c r="AE54" s="162" t="str">
        <f ca="1">IF('Matriz de Riesgos'!$AO$614="","",IF('Matriz de Riesgos'!$AO$614='Matriz Calificación'!$D$57,'Matriz de Riesgos'!$E$614,IF('Matriz de Riesgos'!$AO$614&lt;&gt;'Matriz Calificación'!$D$57,"")))</f>
        <v/>
      </c>
      <c r="AF54" s="162" t="str">
        <f ca="1">IF('Matriz de Riesgos'!$AO$623="","",IF('Matriz de Riesgos'!$AO$623='Matriz Calificación'!$D$57,'Matriz de Riesgos'!$E$623,IF('Matriz de Riesgos'!$AO$623&lt;&gt;'Matriz Calificación'!$D$57,"")))</f>
        <v/>
      </c>
      <c r="AG54" s="163" t="str">
        <f ca="1">IF('Matriz de Riesgos'!$AO$632="","",IF('Matriz de Riesgos'!$AO$632='Matriz Calificación'!$D$57,'Matriz de Riesgos'!$E$632,IF('Matriz de Riesgos'!$AO$632&lt;&gt;'Matriz Calificación'!$D$57,"")))</f>
        <v/>
      </c>
      <c r="AH54" s="128" t="str">
        <f ca="1">IF('Matriz de Riesgos'!$AO$551="","",IF('Matriz de Riesgos'!$AO$551='Matriz Calificación'!$D$65,'Matriz de Riesgos'!$E$551,IF('Matriz de Riesgos'!$AO$551&lt;&gt;'Matriz Calificación'!$D$65,"")))</f>
        <v/>
      </c>
      <c r="AI54" s="129" t="str">
        <f ca="1">IF('Matriz de Riesgos'!$AO$560="","",IF('Matriz de Riesgos'!$AO$560='Matriz Calificación'!$D$65,'Matriz de Riesgos'!$E$560,IF('Matriz de Riesgos'!$AO$560&lt;&gt;'Matriz Calificación'!$D$65,"")))</f>
        <v/>
      </c>
      <c r="AJ54" s="129" t="str">
        <f ca="1">IF('Matriz de Riesgos'!$AO$569="","",IF('Matriz de Riesgos'!$AO$569='Matriz Calificación'!$D$65,'Matriz de Riesgos'!$E$569,IF('Matriz de Riesgos'!$AO$569&lt;&gt;'Matriz Calificación'!$D$65,"")))</f>
        <v/>
      </c>
      <c r="AK54" s="129" t="str">
        <f ca="1">IF('Matriz de Riesgos'!$AO$578="","",IF('Matriz de Riesgos'!$AO$578='Matriz Calificación'!$D$65,'Matriz de Riesgos'!$E$578,IF('Matriz de Riesgos'!$AO$578&lt;&gt;'Matriz Calificación'!$D$65,"")))</f>
        <v/>
      </c>
      <c r="AL54" s="129" t="str">
        <f ca="1">IF('Matriz de Riesgos'!$AO$587="","",IF('Matriz de Riesgos'!$AO$587='Matriz Calificación'!$D$65,'Matriz de Riesgos'!$E$587,IF('Matriz de Riesgos'!$AO$587&lt;&gt;'Matriz Calificación'!$D$65,"")))</f>
        <v/>
      </c>
      <c r="AM54" s="129" t="str">
        <f ca="1">IF('Matriz de Riesgos'!$AO$596="","",IF('Matriz de Riesgos'!$AO$596='Matriz Calificación'!$D$65,'Matriz de Riesgos'!$E$596,IF('Matriz de Riesgos'!$AO$596&lt;&gt;'Matriz Calificación'!$D$65,"")))</f>
        <v/>
      </c>
      <c r="AN54" s="129" t="str">
        <f ca="1">IF('Matriz de Riesgos'!$AO$605="","",IF('Matriz de Riesgos'!$AO$605='Matriz Calificación'!$D$65,'Matriz de Riesgos'!$E$605,IF('Matriz de Riesgos'!$AO$605&lt;&gt;'Matriz Calificación'!$D$65,"")))</f>
        <v/>
      </c>
      <c r="AO54" s="129" t="str">
        <f ca="1">IF('Matriz de Riesgos'!$AO$614="","",IF('Matriz de Riesgos'!$AO$614='Matriz Calificación'!$D$65,'Matriz de Riesgos'!$E$614,IF('Matriz de Riesgos'!$AO$614&lt;&gt;'Matriz Calificación'!$D$65,"")))</f>
        <v/>
      </c>
      <c r="AP54" s="129" t="str">
        <f ca="1">IF('Matriz de Riesgos'!$AO$623="","",IF('Matriz de Riesgos'!$AO$623='Matriz Calificación'!$D$65,'Matriz de Riesgos'!$E$623,IF('Matriz de Riesgos'!$AO$623&lt;&gt;'Matriz Calificación'!$D$65,"")))</f>
        <v/>
      </c>
      <c r="AQ54" s="133" t="str">
        <f ca="1">IF('Matriz de Riesgos'!$AO$632="","",IF('Matriz de Riesgos'!$AO$632='Matriz Calificación'!$D$65,'Matriz de Riesgos'!$E$632,IF('Matriz de Riesgos'!$AO$632&lt;&gt;'Matriz Calificación'!$D$65,"")))</f>
        <v/>
      </c>
      <c r="AR54" s="134" t="str">
        <f ca="1">IF('Matriz de Riesgos'!$AO$551="","",IF('Matriz de Riesgos'!$AO$551='Matriz Calificación'!$D$74,'Matriz de Riesgos'!$E$551,IF('Matriz de Riesgos'!$AO$551&lt;&gt;'Matriz Calificación'!$D$74,"")))</f>
        <v/>
      </c>
      <c r="AS54" s="135" t="str">
        <f ca="1">IF('Matriz de Riesgos'!$AO$560="","",IF('Matriz de Riesgos'!$AO$560='Matriz Calificación'!$D$74,'Matriz de Riesgos'!$E$560,IF('Matriz de Riesgos'!$AO$560&lt;&gt;'Matriz Calificación'!$D$74,"")))</f>
        <v/>
      </c>
      <c r="AT54" s="135" t="str">
        <f ca="1">IF('Matriz de Riesgos'!$AO$569="","",IF('Matriz de Riesgos'!$AO$569='Matriz Calificación'!$D$74,'Matriz de Riesgos'!$E$569,IF('Matriz de Riesgos'!$AO$569&lt;&gt;'Matriz Calificación'!$D$74,"")))</f>
        <v/>
      </c>
      <c r="AU54" s="135" t="str">
        <f ca="1">IF('Matriz de Riesgos'!$AO$578="","",IF('Matriz de Riesgos'!$AO$578='Matriz Calificación'!$D$74,'Matriz de Riesgos'!$E$578,IF('Matriz de Riesgos'!$AO$578&lt;&gt;'Matriz Calificación'!$D$74,"")))</f>
        <v/>
      </c>
      <c r="AV54" s="151" t="str">
        <f ca="1">IF('Matriz de Riesgos'!$AO$587="","",IF('Matriz de Riesgos'!$AO$587='Matriz Calificación'!$D$74,'Matriz de Riesgos'!$E$587,IF('Matriz de Riesgos'!$AO$587&lt;&gt;'Matriz Calificación'!$D$74,"")))</f>
        <v/>
      </c>
      <c r="AW54" s="151" t="str">
        <f ca="1">IF('Matriz de Riesgos'!$AO$596="","",IF('Matriz de Riesgos'!$AO$596='Matriz Calificación'!$D$74,'Matriz de Riesgos'!$E$596,IF('Matriz de Riesgos'!$AO$596&lt;&gt;'Matriz Calificación'!$D$74,"")))</f>
        <v/>
      </c>
      <c r="AX54" s="151" t="str">
        <f ca="1">IF('Matriz de Riesgos'!$AO$605="","",IF('Matriz de Riesgos'!$AO$605='Matriz Calificación'!$D$74,'Matriz de Riesgos'!$E$605,IF('Matriz de Riesgos'!$AO$605&lt;&gt;'Matriz Calificación'!$D$74,"")))</f>
        <v/>
      </c>
      <c r="AY54" s="151" t="str">
        <f ca="1">IF('Matriz de Riesgos'!$AO$614="","",IF('Matriz de Riesgos'!$AO$614='Matriz Calificación'!$D$74,'Matriz de Riesgos'!$E$614,IF('Matriz de Riesgos'!$AO$614&lt;&gt;'Matriz Calificación'!$D$74,"")))</f>
        <v/>
      </c>
      <c r="AZ54" s="151" t="str">
        <f ca="1">IF('Matriz de Riesgos'!$AO$623="","",IF('Matriz de Riesgos'!$AO$623='Matriz Calificación'!$D$74,'Matriz de Riesgos'!$E$623,IF('Matriz de Riesgos'!$AO$623&lt;&gt;'Matriz Calificación'!$D$74,"")))</f>
        <v/>
      </c>
      <c r="BA54" s="136" t="str">
        <f ca="1">IF('Matriz de Riesgos'!$AO$632="","",IF('Matriz de Riesgos'!$AO$632='Matriz Calificación'!$D$74,'Matriz de Riesgos'!$E$632,IF('Matriz de Riesgos'!$AO$632&lt;&gt;'Matriz Calificación'!$D$74,"")))</f>
        <v/>
      </c>
      <c r="BC54" s="361" t="s">
        <v>104</v>
      </c>
      <c r="BD54" s="361"/>
      <c r="BE54" s="360" t="s">
        <v>105</v>
      </c>
    </row>
    <row r="55" spans="2:57" ht="12" customHeight="1" x14ac:dyDescent="0.25">
      <c r="B55" s="354" t="s">
        <v>106</v>
      </c>
      <c r="C55" s="358">
        <v>0.4</v>
      </c>
      <c r="D55" s="157" t="str">
        <f>IF('Matriz de Riesgos'!$AO$11="","",IF('Matriz de Riesgos'!$AO$11='Matriz Calificación'!$D$56,'Matriz de Riesgos'!$E$11,IF('Matriz de Riesgos'!$AO$11&lt;&gt;'Matriz Calificación'!$D$56,"")))</f>
        <v/>
      </c>
      <c r="E55" s="158" t="str">
        <f>IF('Matriz de Riesgos'!$AO$20="","",IF('Matriz de Riesgos'!$AO$20='Matriz Calificación'!$D$56,'Matriz de Riesgos'!$E$20,IF('Matriz de Riesgos'!$AO$20&lt;&gt;'Matriz Calificación'!$D$56,"")))</f>
        <v/>
      </c>
      <c r="F55" s="158" t="str">
        <f>IF('Matriz de Riesgos'!$AO$29="","",IF('Matriz de Riesgos'!$AO$29='Matriz Calificación'!$D$56,'Matriz de Riesgos'!$E$29,IF('Matriz de Riesgos'!$AO$29&lt;&gt;'Matriz Calificación'!$D$56,"")))</f>
        <v/>
      </c>
      <c r="G55" s="158" t="str">
        <f>IF('Matriz de Riesgos'!$AO$38="","",IF('Matriz de Riesgos'!$AO$38='Matriz Calificación'!$D$56,'Matriz de Riesgos'!$E$38,IF('Matriz de Riesgos'!$AO$38&lt;&gt;'Matriz Calificación'!$D$56,"")))</f>
        <v/>
      </c>
      <c r="H55" s="158" t="str">
        <f>IF('Matriz de Riesgos'!$AO$47="","",IF('Matriz de Riesgos'!$AO$47='Matriz Calificación'!$D$56,'Matriz de Riesgos'!$E$47,IF('Matriz de Riesgos'!$AO$47&lt;&gt;'Matriz Calificación'!$D$56,"")))</f>
        <v/>
      </c>
      <c r="I55" s="158" t="str">
        <f>IF('Matriz de Riesgos'!$AO$56="","",IF('Matriz de Riesgos'!$AO$56='Matriz Calificación'!$D$56,'Matriz de Riesgos'!$E$56,IF('Matriz de Riesgos'!$AO$56&lt;&gt;'Matriz Calificación'!$D$56,"")))</f>
        <v/>
      </c>
      <c r="J55" s="158" t="str">
        <f ca="1">IF('Matriz de Riesgos'!$AO$65="","",IF('Matriz de Riesgos'!$AO$65='Matriz Calificación'!$D$56,'Matriz de Riesgos'!$E$65,IF('Matriz de Riesgos'!$AO$65&lt;&gt;'Matriz Calificación'!$D$56,"")))</f>
        <v/>
      </c>
      <c r="K55" s="158" t="str">
        <f ca="1">IF('Matriz de Riesgos'!$AO$74="","",IF('Matriz de Riesgos'!$AO$74='Matriz Calificación'!$D$56,'Matriz de Riesgos'!$E$74,IF('Matriz de Riesgos'!$AO$74&lt;&gt;'Matriz Calificación'!$D$56,"")))</f>
        <v/>
      </c>
      <c r="L55" s="158" t="str">
        <f ca="1">IF('Matriz de Riesgos'!$AO$83="","",IF('Matriz de Riesgos'!$AO$83='Matriz Calificación'!$D$56,'Matriz de Riesgos'!$E$83,IF('Matriz de Riesgos'!$AO$83&lt;&gt;'Matriz Calificación'!$D$56,"")))</f>
        <v/>
      </c>
      <c r="M55" s="158" t="str">
        <f ca="1">IF('Matriz de Riesgos'!$AO$92="","",IF('Matriz de Riesgos'!$AO$92='Matriz Calificación'!$D$56,'Matriz de Riesgos'!$E$92,IF('Matriz de Riesgos'!$AO$92&lt;&gt;'Matriz Calificación'!$D$56,"")))</f>
        <v/>
      </c>
      <c r="N55" s="159" t="str">
        <f>IF('Matriz de Riesgos'!$AO$11="","",IF('Matriz de Riesgos'!$AO$11='Matriz Calificación'!$D$58,'Matriz de Riesgos'!$E$11,IF('Matriz de Riesgos'!$AO$11&lt;&gt;'Matriz Calificación'!$D$58,"")))</f>
        <v/>
      </c>
      <c r="O55" s="118" t="str">
        <f>IF('Matriz de Riesgos'!$AO$20="","",IF('Matriz de Riesgos'!$AO$20='Matriz Calificación'!$D$58,'Matriz de Riesgos'!$E$20,IF('Matriz de Riesgos'!$AO$20&lt;&gt;'Matriz Calificación'!$D$58,"")))</f>
        <v/>
      </c>
      <c r="P55" s="118" t="str">
        <f>IF('Matriz de Riesgos'!$AO$29="","",IF('Matriz de Riesgos'!$AO$29='Matriz Calificación'!$D$58,'Matriz de Riesgos'!$E$29,IF('Matriz de Riesgos'!$AO$29&lt;&gt;'Matriz Calificación'!$D$58,"")))</f>
        <v/>
      </c>
      <c r="Q55" s="118" t="str">
        <f>IF('Matriz de Riesgos'!$AO$38="","",IF('Matriz de Riesgos'!$AO$38='Matriz Calificación'!$D$58,'Matriz de Riesgos'!$E$38,IF('Matriz de Riesgos'!$AO$38&lt;&gt;'Matriz Calificación'!$D$58,"")))</f>
        <v/>
      </c>
      <c r="R55" s="118" t="str">
        <f>IF('Matriz de Riesgos'!$AO$47="","",IF('Matriz de Riesgos'!$AO$47='Matriz Calificación'!$D$58,'Matriz de Riesgos'!$E$47,IF('Matriz de Riesgos'!$AO$47&lt;&gt;'Matriz Calificación'!$D$58,"")))</f>
        <v/>
      </c>
      <c r="S55" s="118" t="str">
        <f>IF('Matriz de Riesgos'!$AO$56="","",IF('Matriz de Riesgos'!$AO$56='Matriz Calificación'!$D$58,'Matriz de Riesgos'!$E$56,IF('Matriz de Riesgos'!$AO$56&lt;&gt;'Matriz Calificación'!$D$58,"")))</f>
        <v/>
      </c>
      <c r="T55" s="118" t="str">
        <f ca="1">IF('Matriz de Riesgos'!$AO$65="","",IF('Matriz de Riesgos'!$AO$65='Matriz Calificación'!$D$58,'Matriz de Riesgos'!$E$65,IF('Matriz de Riesgos'!$AO$65&lt;&gt;'Matriz Calificación'!$D$58,"")))</f>
        <v/>
      </c>
      <c r="U55" s="118" t="str">
        <f ca="1">IF('Matriz de Riesgos'!$AO$74="","",IF('Matriz de Riesgos'!$AO$74='Matriz Calificación'!$D$58,'Matriz de Riesgos'!$E$74,IF('Matriz de Riesgos'!$ANU$74&lt;&gt;'Matriz Calificación'!$D$58,"")))</f>
        <v/>
      </c>
      <c r="V55" s="118" t="str">
        <f ca="1">IF('Matriz de Riesgos'!$AO$83="","",IF('Matriz de Riesgos'!$AO$83='Matriz Calificación'!$D$58,'Matriz de Riesgos'!$E$83,IF('Matriz de Riesgos'!$AO$83&lt;&gt;'Matriz Calificación'!$D$58,"")))</f>
        <v/>
      </c>
      <c r="W55" s="119" t="str">
        <f ca="1">IF('Matriz de Riesgos'!$AO$92="","",IF('Matriz de Riesgos'!$AO$92='Matriz Calificación'!$D$58,'Matriz de Riesgos'!$E$92,IF('Matriz de Riesgos'!$AO$92&lt;&gt;'Matriz Calificación'!$D$58,"")))</f>
        <v/>
      </c>
      <c r="X55" s="159" t="str">
        <f>IF('Matriz de Riesgos'!$AO$11="","",IF('Matriz de Riesgos'!$AO$11='Matriz Calificación'!$D$59,'Matriz de Riesgos'!$E$11,IF('Matriz de Riesgos'!$AO$11&lt;&gt;'Matriz Calificación'!$D$59,"")))</f>
        <v/>
      </c>
      <c r="Y55" s="118" t="str">
        <f>IF('Matriz de Riesgos'!$AO$20="","",IF('Matriz de Riesgos'!$AO$20='Matriz Calificación'!$D$59,'Matriz de Riesgos'!$E$20,IF('Matriz de Riesgos'!$AO$20&lt;&gt;'Matriz Calificación'!$D$59,"")))</f>
        <v/>
      </c>
      <c r="Z55" s="118" t="str">
        <f>IF('Matriz de Riesgos'!$AO$29="","",IF('Matriz de Riesgos'!$AO$29='Matriz Calificación'!$D$59,'Matriz de Riesgos'!$E$29,IF('Matriz de Riesgos'!$AO$29&lt;&gt;'Matriz Calificación'!$D$59,"")))</f>
        <v/>
      </c>
      <c r="AA55" s="118" t="str">
        <f>IF('Matriz de Riesgos'!$AO$38="","",IF('Matriz de Riesgos'!$AO$38='Matriz Calificación'!$D$59,'Matriz de Riesgos'!$E$38,IF('Matriz de Riesgos'!$AO$38&lt;&gt;'Matriz Calificación'!$D$59,"")))</f>
        <v/>
      </c>
      <c r="AB55" s="118" t="str">
        <f>IF('Matriz de Riesgos'!$AO$47="","",IF('Matriz de Riesgos'!$AO$47='Matriz Calificación'!$D$59,'Matriz de Riesgos'!$E$47,IF('Matriz de Riesgos'!$AO$47&lt;&gt;'Matriz Calificación'!$D$59,"")))</f>
        <v/>
      </c>
      <c r="AC55" s="118" t="str">
        <f>IF('Matriz de Riesgos'!$AO$56="","",IF('Matriz de Riesgos'!$AO$56='Matriz Calificación'!$D$59,'Matriz de Riesgos'!$E$56,IF('Matriz de Riesgos'!$AO$56&lt;&gt;'Matriz Calificación'!$D$59,"")))</f>
        <v/>
      </c>
      <c r="AD55" s="118" t="str">
        <f ca="1">IF('Matriz de Riesgos'!$AO$65="","",IF('Matriz de Riesgos'!$AO$65='Matriz Calificación'!$D$59,'Matriz de Riesgos'!$E$65,IF('Matriz de Riesgos'!$AO$65&lt;&gt;'Matriz Calificación'!$D$59,"")))</f>
        <v/>
      </c>
      <c r="AE55" s="118" t="str">
        <f ca="1">IF('Matriz de Riesgos'!$AO$74="","",IF('Matriz de Riesgos'!$AO$74='Matriz Calificación'!$D$59,'Matriz de Riesgos'!$E$74,IF('Matriz de Riesgos'!$AO$74&lt;&gt;'Matriz Calificación'!$D$59,"")))</f>
        <v/>
      </c>
      <c r="AF55" s="118" t="str">
        <f ca="1">IF('Matriz de Riesgos'!$AO$83="","",IF('Matriz de Riesgos'!$AO$83='Matriz Calificación'!$D$59,'Matriz de Riesgos'!$E$83,IF('Matriz de Riesgos'!$AO$83&lt;&gt;'Matriz Calificación'!$D$59,"")))</f>
        <v/>
      </c>
      <c r="AG55" s="119" t="str">
        <f ca="1">IF('Matriz de Riesgos'!$AO$92="","",IF('Matriz de Riesgos'!$AO$92='Matriz Calificación'!$D$59,'Matriz de Riesgos'!$E$92,IF('Matriz de Riesgos'!$AO$92&lt;&gt;'Matriz Calificación'!$D$59,"")))</f>
        <v/>
      </c>
      <c r="AH55" s="120" t="str">
        <f>IF('Matriz de Riesgos'!$AO$11="","",IF('Matriz de Riesgos'!$AO$11='Matriz Calificación'!$D$66,'Matriz de Riesgos'!$E$11,IF('Matriz de Riesgos'!$AO$11&lt;&gt;'Matriz Calificación'!$D$66,"")))</f>
        <v/>
      </c>
      <c r="AI55" s="121" t="str">
        <f>IF('Matriz de Riesgos'!$AO$20="","",IF('Matriz de Riesgos'!$AO$20='Matriz Calificación'!$D$66,'Matriz de Riesgos'!$E$20,IF('Matriz de Riesgos'!$AO$20&lt;&gt;'Matriz Calificación'!$D$66,"")))</f>
        <v/>
      </c>
      <c r="AJ55" s="121" t="str">
        <f>IF('Matriz de Riesgos'!$AO$29="","",IF('Matriz de Riesgos'!$AO$29='Matriz Calificación'!$D$66,'Matriz de Riesgos'!$E$29,IF('Matriz de Riesgos'!$AO$29&lt;&gt;'Matriz Calificación'!$D$66,"")))</f>
        <v/>
      </c>
      <c r="AK55" s="121" t="str">
        <f>IF('Matriz de Riesgos'!$AO$38="","",IF('Matriz de Riesgos'!$AO$38='Matriz Calificación'!$D$66,'Matriz de Riesgos'!$E$38,IF('Matriz de Riesgos'!$AO$38&lt;&gt;'Matriz Calificación'!$D$66,"")))</f>
        <v/>
      </c>
      <c r="AL55" s="121" t="str">
        <f>IF('Matriz de Riesgos'!$AO$47="","",IF('Matriz de Riesgos'!$AO$47='Matriz Calificación'!$D$66,'Matriz de Riesgos'!$E$47,IF('Matriz de Riesgos'!$AO$47&lt;&gt;'Matriz Calificación'!$D$66,"")))</f>
        <v/>
      </c>
      <c r="AM55" s="121" t="str">
        <f>IF('Matriz de Riesgos'!$AO$56="","",IF('Matriz de Riesgos'!$AO$56='Matriz Calificación'!$D$66,'Matriz de Riesgos'!$E$56,IF('Matriz de Riesgos'!$AO$56&lt;&gt;'Matriz Calificación'!$D$66,"")))</f>
        <v/>
      </c>
      <c r="AN55" s="121" t="str">
        <f ca="1">IF('Matriz de Riesgos'!$AO$65="","",IF('Matriz de Riesgos'!$AO$65='Matriz Calificación'!$D$66,'Matriz de Riesgos'!$E$65,IF('Matriz de Riesgos'!$AO$65&lt;&gt;'Matriz Calificación'!$D$66,"")))</f>
        <v/>
      </c>
      <c r="AO55" s="121" t="str">
        <f ca="1">IF('Matriz de Riesgos'!$AO$74="","",IF('Matriz de Riesgos'!$AO$74='Matriz Calificación'!$D$66,'Matriz de Riesgos'!$E$74,IF('Matriz de Riesgos'!$AO$74&lt;&gt;'Matriz Calificación'!$D$66,"")))</f>
        <v/>
      </c>
      <c r="AP55" s="121" t="str">
        <f ca="1">IF('Matriz de Riesgos'!$AO$83="","",IF('Matriz de Riesgos'!$AO$83='Matriz Calificación'!$D$66,'Matriz de Riesgos'!$E$83,IF('Matriz de Riesgos'!$AO$83&lt;&gt;'Matriz Calificación'!$D$66,"")))</f>
        <v/>
      </c>
      <c r="AQ55" s="122" t="str">
        <f ca="1">IF('Matriz de Riesgos'!$AO$92="","",IF('Matriz de Riesgos'!$AO$92='Matriz Calificación'!$D$66,'Matriz de Riesgos'!$E$92,IF('Matriz de Riesgos'!$AO$92&lt;&gt;'Matriz Calificación'!$D$66,"")))</f>
        <v/>
      </c>
      <c r="AR55" s="123" t="str">
        <f>IF('Matriz de Riesgos'!$AO$11="","",IF('Matriz de Riesgos'!$AO$11='Matriz Calificación'!$D$75,'Matriz de Riesgos'!$E$11,IF('Matriz de Riesgos'!$AO$11&lt;&gt;'Matriz Calificación'!$D$75,"")))</f>
        <v/>
      </c>
      <c r="AS55" s="124" t="str">
        <f>IF('Matriz de Riesgos'!$AO$20="","",IF('Matriz de Riesgos'!$AO$20='Matriz Calificación'!$D$75,'Matriz de Riesgos'!$E$20,IF('Matriz de Riesgos'!$AO$20&lt;&gt;'Matriz Calificación'!$D$75,"")))</f>
        <v/>
      </c>
      <c r="AT55" s="124" t="str">
        <f>IF('Matriz de Riesgos'!$AO$29="","",IF('Matriz de Riesgos'!$AO$29='Matriz Calificación'!$D$75,'Matriz de Riesgos'!$E$29,IF('Matriz de Riesgos'!$AO$29&lt;&gt;'Matriz Calificación'!$D$75,"")))</f>
        <v/>
      </c>
      <c r="AU55" s="124" t="str">
        <f>IF('Matriz de Riesgos'!$AO$38="","",IF('Matriz de Riesgos'!$AO$38='Matriz Calificación'!$D$75,'Matriz de Riesgos'!$E$38,IF('Matriz de Riesgos'!$AO$38&lt;&gt;'Matriz Calificación'!$D$75,"")))</f>
        <v/>
      </c>
      <c r="AV55" s="150" t="str">
        <f>IF('Matriz de Riesgos'!$AO$47="","",IF('Matriz de Riesgos'!$AO$47='Matriz Calificación'!$D$75,'Matriz de Riesgos'!$E$47,IF('Matriz de Riesgos'!$AO$47&lt;&gt;'Matriz Calificación'!$D$75,"")))</f>
        <v/>
      </c>
      <c r="AW55" s="150" t="str">
        <f>IF('Matriz de Riesgos'!$AO$56="","",IF('Matriz de Riesgos'!$AO$56='Matriz Calificación'!$D$75,'Matriz de Riesgos'!$E$56,IF('Matriz de Riesgos'!$AO$56&lt;&gt;'Matriz Calificación'!$D$75,"")))</f>
        <v/>
      </c>
      <c r="AX55" s="150" t="str">
        <f ca="1">IF('Matriz de Riesgos'!$AO$65="","",IF('Matriz de Riesgos'!$AO$65='Matriz Calificación'!$D$75,'Matriz de Riesgos'!$E$65,IF('Matriz de Riesgos'!$AO$65&lt;&gt;'Matriz Calificación'!$D$75,"")))</f>
        <v/>
      </c>
      <c r="AY55" s="150" t="str">
        <f ca="1">IF('Matriz de Riesgos'!$AO$74="","",IF('Matriz de Riesgos'!$AO$74='Matriz Calificación'!$D$75,'Matriz de Riesgos'!$E$74,IF('Matriz de Riesgos'!$AO$74&lt;&gt;'Matriz Calificación'!$D$75,"")))</f>
        <v/>
      </c>
      <c r="AZ55" s="150" t="str">
        <f ca="1">IF('Matriz de Riesgos'!$AO$83="","",IF('Matriz de Riesgos'!$AO$83='Matriz Calificación'!$D$75,'Matriz de Riesgos'!$E$83,IF('Matriz de Riesgos'!$AO$83&lt;&gt;'Matriz Calificación'!$D$75,"")))</f>
        <v/>
      </c>
      <c r="BA55" s="125" t="str">
        <f ca="1">IF('Matriz de Riesgos'!$AO$92="","",IF('Matriz de Riesgos'!$AO$92='Matriz Calificación'!$D$75,'Matriz de Riesgos'!$E$92,IF('Matriz de Riesgos'!$U$92&lt;&gt;'Matriz Calificación'!$D$75,"")))</f>
        <v/>
      </c>
      <c r="BC55" s="361"/>
      <c r="BD55" s="361"/>
      <c r="BE55" s="360"/>
    </row>
    <row r="56" spans="2:57" ht="12" customHeight="1" x14ac:dyDescent="0.25">
      <c r="B56" s="354"/>
      <c r="C56" s="355"/>
      <c r="D56" s="126" t="str">
        <f>IF('Matriz de Riesgos'!$TAO$101="","",IF('Matriz de Riesgos'!$AO$101='Matriz Calificación'!$D$56,'Matriz de Riesgos'!$E$101,IF('Matriz de Riesgos'!$AO$101&lt;&gt;'Matriz Calificación'!$D$56,"")))</f>
        <v/>
      </c>
      <c r="E56" s="127" t="str">
        <f ca="1">IF('Matriz de Riesgos'!$AO$110="","",IF('Matriz de Riesgos'!$AO$110='Matriz Calificación'!$D$56,'Matriz de Riesgos'!$E$110,IF('Matriz de Riesgos'!$AO$110&lt;&gt;'Matriz Calificación'!$D$56,"")))</f>
        <v/>
      </c>
      <c r="F56" s="127" t="str">
        <f ca="1">IF('Matriz de Riesgos'!$AO$119="","",IF('Matriz de Riesgos'!$AO$119='Matriz Calificación'!$D$56,'Matriz de Riesgos'!$E$119,IF('Matriz de Riesgos'!$AO$119&lt;&gt;'Matriz Calificación'!$D$56,"")))</f>
        <v/>
      </c>
      <c r="G56" s="127" t="str">
        <f ca="1">IF('Matriz de Riesgos'!$AO$128="","",IF('Matriz de Riesgos'!$AO$128='Matriz Calificación'!$D$56,'Matriz de Riesgos'!$E$128,IF('Matriz de Riesgos'!$AO$128&lt;&gt;'Matriz Calificación'!$D$56,"")))</f>
        <v/>
      </c>
      <c r="H56" s="127" t="str">
        <f ca="1">IF('Matriz de Riesgos'!$AO$137="","",IF('Matriz de Riesgos'!$AO$137='Matriz Calificación'!$D$56,'Matriz de Riesgos'!$E$137,IF('Matriz de Riesgos'!$AO$137&lt;&gt;'Matriz Calificación'!$D$56,"")))</f>
        <v/>
      </c>
      <c r="I56" s="127" t="str">
        <f ca="1">IF('Matriz de Riesgos'!$AO$146="","",IF('Matriz de Riesgos'!$AO$146='Matriz Calificación'!$D$56,'Matriz de Riesgos'!$E$146,IF('Matriz de Riesgos'!$AO$146&lt;&gt;'Matriz Calificación'!$D$56,"")))</f>
        <v/>
      </c>
      <c r="J56" s="127" t="str">
        <f ca="1">IF('Matriz de Riesgos'!$AO$155="","",IF('Matriz de Riesgos'!$AO$155='Matriz Calificación'!$D$56,'Matriz de Riesgos'!$E$155,IF('Matriz de Riesgos'!$AO$155&lt;&gt;'Matriz Calificación'!$D$56,"")))</f>
        <v/>
      </c>
      <c r="K56" s="127" t="str">
        <f ca="1">IF('Matriz de Riesgos'!$AO$164="","",IF('Matriz de Riesgos'!$AO$164='Matriz Calificación'!$D$56,'Matriz de Riesgos'!$E$164,IF('Matriz de Riesgos'!$AO$164&lt;&gt;'Matriz Calificación'!$D$56,"")))</f>
        <v/>
      </c>
      <c r="L56" s="127" t="str">
        <f ca="1">IF('Matriz de Riesgos'!$AO$173="","",IF('Matriz de Riesgos'!$AO$173='Matriz Calificación'!$D$56,'Matriz de Riesgos'!$E$173,IF('Matriz de Riesgos'!$AO$173&lt;&gt;'Matriz Calificación'!$D$56,"")))</f>
        <v/>
      </c>
      <c r="M56" s="127" t="str">
        <f ca="1">IF('Matriz de Riesgos'!$AO$182="","",IF('Matriz de Riesgos'!$AO$182='Matriz Calificación'!$D$56,'Matriz de Riesgos'!$E$182,IF('Matriz de Riesgos'!$AO$182&lt;&gt;'Matriz Calificación'!$D$56,"")))</f>
        <v/>
      </c>
      <c r="N56" s="130" t="str">
        <f ca="1">IF('Matriz de Riesgos'!$AO$101="","",IF('Matriz de Riesgos'!$AO$101='Matriz Calificación'!$D$58,'Matriz de Riesgos'!$E$101,IF('Matriz de Riesgos'!$AO$101&lt;&gt;'Matriz Calificación'!$D$58,"")))</f>
        <v/>
      </c>
      <c r="O56" s="131" t="str">
        <f ca="1">IF('Matriz de Riesgos'!$AO$110="","",IF('Matriz de Riesgos'!$AO$110='Matriz Calificación'!$D$58,'Matriz de Riesgos'!$E$110,IF('Matriz de Riesgos'!$AO$110&lt;&gt;'Matriz Calificación'!$D$58,"")))</f>
        <v/>
      </c>
      <c r="P56" s="131" t="str">
        <f ca="1">IF('Matriz de Riesgos'!$AO$119="","",IF('Matriz de Riesgos'!$AO$119='Matriz Calificación'!$D$58,'Matriz de Riesgos'!$E$119,IF('Matriz de Riesgos'!$AO$119&lt;&gt;'Matriz Calificación'!$D$58,"")))</f>
        <v/>
      </c>
      <c r="Q56" s="131" t="str">
        <f ca="1">IF('Matriz de Riesgos'!$AO$128="","",IF('Matriz de Riesgos'!$AO$128='Matriz Calificación'!$D$58,'Matriz de Riesgos'!$E$128,IF('Matriz de Riesgos'!$AO$128&lt;&gt;'Matriz Calificación'!$D$58,"")))</f>
        <v/>
      </c>
      <c r="R56" s="131" t="str">
        <f ca="1">IF('Matriz de Riesgos'!$AO$137="","",IF('Matriz de Riesgos'!$AO$137='Matriz Calificación'!$D$58,'Matriz de Riesgos'!$E$137,IF('Matriz de Riesgos'!$AO$137&lt;&gt;'Matriz Calificación'!$D$58,"")))</f>
        <v/>
      </c>
      <c r="S56" s="131" t="str">
        <f ca="1">IF('Matriz de Riesgos'!$AO$146="","",IF('Matriz de Riesgos'!$AO$146='Matriz Calificación'!$D$58,'Matriz de Riesgos'!$E$146,IF('Matriz de Riesgos'!$AO$146&lt;&gt;'Matriz Calificación'!$D$58,"")))</f>
        <v/>
      </c>
      <c r="T56" s="131" t="str">
        <f ca="1">IF('Matriz de Riesgos'!$AO$155="","",IF('Matriz de Riesgos'!$AO$155='Matriz Calificación'!$D$58,'Matriz de Riesgos'!$E$155,IF('Matriz de Riesgos'!$AO$155&lt;&gt;'Matriz Calificación'!$D$58,"")))</f>
        <v/>
      </c>
      <c r="U56" s="131" t="str">
        <f ca="1">IF('Matriz de Riesgos'!$AO$164="","",IF('Matriz de Riesgos'!$AO$164='Matriz Calificación'!$D$58,'Matriz de Riesgos'!$E$164,IF('Matriz de Riesgos'!$AO$164&lt;&gt;'Matriz Calificación'!$D$58,"")))</f>
        <v/>
      </c>
      <c r="V56" s="131" t="str">
        <f ca="1">IF('Matriz de Riesgos'!$AO$173="","",IF('Matriz de Riesgos'!$AO$173='Matriz Calificación'!$D$58,'Matriz de Riesgos'!$E$173,IF('Matriz de Riesgos'!$AO$173&lt;&gt;'Matriz Calificación'!$D$58,"")))</f>
        <v/>
      </c>
      <c r="W56" s="132" t="str">
        <f ca="1">IF('Matriz de Riesgos'!$AO$182="","",IF('Matriz de Riesgos'!$AO$182='Matriz Calificación'!$D$58,'Matriz de Riesgos'!$E$182,IF('Matriz de Riesgos'!$AO$182&lt;&gt;'Matriz Calificación'!$D$58,"")))</f>
        <v/>
      </c>
      <c r="X56" s="130" t="str">
        <f ca="1">IF('Matriz de Riesgos'!$AO$101="","",IF('Matriz de Riesgos'!$AO$101='Matriz Calificación'!$D$59,'Matriz de Riesgos'!$E$101,IF('Matriz de Riesgos'!$AO$101&lt;&gt;'Matriz Calificación'!$D$59,"")))</f>
        <v/>
      </c>
      <c r="Y56" s="131" t="str">
        <f ca="1">IF('Matriz de Riesgos'!$AO$110="","",IF('Matriz de Riesgos'!$AO$110='Matriz Calificación'!$D$59,'Matriz de Riesgos'!$E$110,IF('Matriz de Riesgos'!$AO$110&lt;&gt;'Matriz Calificación'!$D$59,"")))</f>
        <v/>
      </c>
      <c r="Z56" s="131" t="str">
        <f ca="1">IF('Matriz de Riesgos'!$AO$119="","",IF('Matriz de Riesgos'!$AO$119='Matriz Calificación'!$D$59,'Matriz de Riesgos'!$E$119,IF('Matriz de Riesgos'!$AO$119&lt;&gt;'Matriz Calificación'!$D$59,"")))</f>
        <v/>
      </c>
      <c r="AA56" s="131" t="str">
        <f ca="1">IF('Matriz de Riesgos'!$AO$128="","",IF('Matriz de Riesgos'!$AO$128='Matriz Calificación'!$D$59,'Matriz de Riesgos'!$E$128,IF('Matriz de Riesgos'!$AO$128&lt;&gt;'Matriz Calificación'!$D$59,"")))</f>
        <v/>
      </c>
      <c r="AB56" s="131" t="str">
        <f ca="1">IF('Matriz de Riesgos'!$AO$137="","",IF('Matriz de Riesgos'!$AO$137='Matriz Calificación'!$D$59,'Matriz de Riesgos'!$E$137,IF('Matriz de Riesgos'!$AO$137&lt;&gt;'Matriz Calificación'!$D$59,"")))</f>
        <v/>
      </c>
      <c r="AC56" s="131" t="str">
        <f ca="1">IF('Matriz de Riesgos'!$AO$146="","",IF('Matriz de Riesgos'!$AO$146='Matriz Calificación'!$D$59,'Matriz de Riesgos'!$E$146,IF('Matriz de Riesgos'!$AO$146&lt;&gt;'Matriz Calificación'!$D$59,"")))</f>
        <v/>
      </c>
      <c r="AD56" s="131" t="str">
        <f ca="1">IF('Matriz de Riesgos'!$AO$155="","",IF('Matriz de Riesgos'!$AO$155='Matriz Calificación'!$D$59,'Matriz de Riesgos'!$E$155,IF('Matriz de Riesgos'!$SO$155&lt;&gt;'Matriz Calificación'!$D$59,"")))</f>
        <v/>
      </c>
      <c r="AE56" s="131" t="str">
        <f ca="1">IF('Matriz de Riesgos'!$AO$164="","",IF('Matriz de Riesgos'!$AO$164='Matriz Calificación'!$D$59,'Matriz de Riesgos'!$E$164,IF('Matriz de Riesgos'!$AO$164&lt;&gt;'Matriz Calificación'!$D$59,"")))</f>
        <v/>
      </c>
      <c r="AF56" s="131" t="str">
        <f ca="1">IF('Matriz de Riesgos'!$AO$173="","",IF('Matriz de Riesgos'!$AO$173='Matriz Calificación'!$D$59,'Matriz de Riesgos'!$E$173,IF('Matriz de Riesgos'!$AO$173&lt;&gt;'Matriz Calificación'!$D$59,"")))</f>
        <v/>
      </c>
      <c r="AG56" s="132" t="str">
        <f ca="1">IF('Matriz de Riesgos'!$AO$182="","",IF('Matriz de Riesgos'!$AO$182='Matriz Calificación'!$D$59,'Matriz de Riesgos'!$E$182,IF('Matriz de Riesgos'!$AO$182&lt;&gt;'Matriz Calificación'!$D$59,"")))</f>
        <v/>
      </c>
      <c r="AH56" s="128" t="str">
        <f ca="1">IF('Matriz de Riesgos'!$AO$101="","",IF('Matriz de Riesgos'!$AO$101='Matriz Calificación'!$D$66,'Matriz de Riesgos'!$E$101,IF('Matriz de Riesgos'!$AO$101&lt;&gt;'Matriz Calificación'!$D$66,"")))</f>
        <v/>
      </c>
      <c r="AI56" s="129" t="str">
        <f ca="1">IF('Matriz de Riesgos'!$AO$110="","",IF('Matriz de Riesgos'!$AO$110='Matriz Calificación'!$D$66,'Matriz de Riesgos'!$E$110,IF('Matriz de Riesgos'!$AO$110&lt;&gt;'Matriz Calificación'!$D$66,"")))</f>
        <v/>
      </c>
      <c r="AJ56" s="129" t="str">
        <f ca="1">IF('Matriz de Riesgos'!$AO$119="","",IF('Matriz de Riesgos'!$AO$119='Matriz Calificación'!$D$66,'Matriz de Riesgos'!$E$119,IF('Matriz de Riesgos'!$AO$119&lt;&gt;'Matriz Calificación'!$D$66,"")))</f>
        <v/>
      </c>
      <c r="AK56" s="129" t="str">
        <f ca="1">IF('Matriz de Riesgos'!$AO$128="","",IF('Matriz de Riesgos'!$AO$128='Matriz Calificación'!$D$66,'Matriz de Riesgos'!$E$128,IF('Matriz de Riesgos'!$AO$128&lt;&gt;'Matriz Calificación'!$D$66,"")))</f>
        <v/>
      </c>
      <c r="AL56" s="129" t="str">
        <f ca="1">IF('Matriz de Riesgos'!$AO$137="","",IF('Matriz de Riesgos'!$AO$137='Matriz Calificación'!$D$66,'Matriz de Riesgos'!$E$137,IF('Matriz de Riesgos'!$AO$137&lt;&gt;'Matriz Calificación'!$D$66,"")))</f>
        <v/>
      </c>
      <c r="AM56" s="129" t="str">
        <f ca="1">IF('Matriz de Riesgos'!$AO$146="","",IF('Matriz de Riesgos'!$AO$146='Matriz Calificación'!$D$66,'Matriz de Riesgos'!$E$146,IF('Matriz de Riesgos'!$AO$146&lt;&gt;'Matriz Calificación'!$D$66,"")))</f>
        <v/>
      </c>
      <c r="AN56" s="129" t="str">
        <f ca="1">IF('Matriz de Riesgos'!$AO$155="","",IF('Matriz de Riesgos'!$AO$155='Matriz Calificación'!$D$66,'Matriz de Riesgos'!$E$155,IF('Matriz de Riesgos'!$AO$155&lt;&gt;'Matriz Calificación'!$D$66,"")))</f>
        <v/>
      </c>
      <c r="AO56" s="129" t="str">
        <f ca="1">IF('Matriz de Riesgos'!$AO$164="","",IF('Matriz de Riesgos'!$AO$164='Matriz Calificación'!$D$66,'Matriz de Riesgos'!$E$164,IF('Matriz de Riesgos'!$AO$164&lt;&gt;'Matriz Calificación'!$D$66,"")))</f>
        <v/>
      </c>
      <c r="AP56" s="129" t="str">
        <f ca="1">IF('Matriz de Riesgos'!$AO$173="","",IF('Matriz de Riesgos'!$AO$173='Matriz Calificación'!$D$66,'Matriz de Riesgos'!$E$173,IF('Matriz de Riesgos'!$AO$173&lt;&gt;'Matriz Calificación'!$D$66,"")))</f>
        <v/>
      </c>
      <c r="AQ56" s="133" t="str">
        <f ca="1">IF('Matriz de Riesgos'!$AO$182="","",IF('Matriz de Riesgos'!$AO$182='Matriz Calificación'!$D$66,'Matriz de Riesgos'!$E$182,IF('Matriz de Riesgos'!$AO$182&lt;&gt;'Matriz Calificación'!$D$66,"")))</f>
        <v/>
      </c>
      <c r="AR56" s="134" t="str">
        <f ca="1">IF('Matriz de Riesgos'!$AO$101="","",IF('Matriz de Riesgos'!$AO$101='Matriz Calificación'!$D$75,'Matriz de Riesgos'!$E$101,IF('Matriz de Riesgos'!$AO$101&lt;&gt;'Matriz Calificación'!$D$75,"")))</f>
        <v/>
      </c>
      <c r="AS56" s="135" t="str">
        <f ca="1">IF('Matriz de Riesgos'!$AO$110="","",IF('Matriz de Riesgos'!$AO$110='Matriz Calificación'!$D$75,'Matriz de Riesgos'!$E$110,IF('Matriz de Riesgos'!$AO$110&lt;&gt;'Matriz Calificación'!$D$75,"")))</f>
        <v/>
      </c>
      <c r="AT56" s="135" t="str">
        <f ca="1">IF('Matriz de Riesgos'!$AO$119="","",IF('Matriz de Riesgos'!$AO$119='Matriz Calificación'!$D$75,'Matriz de Riesgos'!$E$119,IF('Matriz de Riesgos'!$AO$119&lt;&gt;'Matriz Calificación'!$D$75,"")))</f>
        <v/>
      </c>
      <c r="AU56" s="135" t="str">
        <f ca="1">IF('Matriz de Riesgos'!$AO$128="","",IF('Matriz de Riesgos'!$AO$128='Matriz Calificación'!$D$75,'Matriz de Riesgos'!$E$128,IF('Matriz de Riesgos'!$AO$128&lt;&gt;'Matriz Calificación'!$D$75,"")))</f>
        <v/>
      </c>
      <c r="AV56" s="151" t="str">
        <f ca="1">IF('Matriz de Riesgos'!$AO$137="","",IF('Matriz de Riesgos'!$AO$137='Matriz Calificación'!$D$75,'Matriz de Riesgos'!$E$137,IF('Matriz de Riesgos'!$AO$137&lt;&gt;'Matriz Calificación'!$D$75,"")))</f>
        <v/>
      </c>
      <c r="AW56" s="151" t="str">
        <f ca="1">IF('Matriz de Riesgos'!$AO$146="","",IF('Matriz de Riesgos'!$AO$146='Matriz Calificación'!$D$75,'Matriz de Riesgos'!$E$146,IF('Matriz de Riesgos'!$AO$146&lt;&gt;'Matriz Calificación'!$D$75,"")))</f>
        <v/>
      </c>
      <c r="AX56" s="151" t="str">
        <f ca="1">IF('Matriz de Riesgos'!$AO$155="","",IF('Matriz de Riesgos'!$AO$155='Matriz Calificación'!$D$75,'Matriz de Riesgos'!$E$155,IF('Matriz de Riesgos'!$AO$155&lt;&gt;'Matriz Calificación'!$D$75,"")))</f>
        <v/>
      </c>
      <c r="AY56" s="151" t="str">
        <f ca="1">IF('Matriz de Riesgos'!$AO$164="","",IF('Matriz de Riesgos'!$AO$164='Matriz Calificación'!$D$75,'Matriz de Riesgos'!$E$164,IF('Matriz de Riesgos'!$AO$164&lt;&gt;'Matriz Calificación'!$D$75,"")))</f>
        <v/>
      </c>
      <c r="AZ56" s="151" t="str">
        <f ca="1">IF('Matriz de Riesgos'!$AO$173="","",IF('Matriz de Riesgos'!$AO$173='Matriz Calificación'!$D$75,'Matriz de Riesgos'!$E$173,IF('Matriz de Riesgos'!$U$173&lt;&gt;'Matriz Calificación'!$D$75,"")))</f>
        <v/>
      </c>
      <c r="BA56" s="136" t="str">
        <f ca="1">IF('Matriz de Riesgos'!$AO$182="","",IF('Matriz de Riesgos'!$AO$182='Matriz Calificación'!$D$75,'Matriz de Riesgos'!$E$182,IF('Matriz de Riesgos'!$AO$182&lt;&gt;'Matriz Calificación'!$D$75,"")))</f>
        <v/>
      </c>
    </row>
    <row r="57" spans="2:57" ht="12" customHeight="1" x14ac:dyDescent="0.25">
      <c r="B57" s="354"/>
      <c r="C57" s="355"/>
      <c r="D57" s="126" t="str">
        <f ca="1">IF('Matriz de Riesgos'!$AO$191="","",IF('Matriz de Riesgos'!$AO$191='Matriz Calificación'!$D$56,'Matriz de Riesgos'!$E$191,IF('Matriz de Riesgos'!$AO$191&lt;&gt;'Matriz Calificación'!$D$56,"")))</f>
        <v/>
      </c>
      <c r="E57" s="127" t="str">
        <f ca="1">IF('Matriz de Riesgos'!$AO$200="","",IF('Matriz de Riesgos'!$AO$200='Matriz Calificación'!$D$56,'Matriz de Riesgos'!$E$200,IF('Matriz de Riesgos'!$AO$200&lt;&gt;'Matriz Calificación'!$D$56,"")))</f>
        <v/>
      </c>
      <c r="F57" s="127" t="str">
        <f ca="1">IF('Matriz de Riesgos'!$AO$209="","",IF('Matriz de Riesgos'!$AO$209='Matriz Calificación'!$D$56,'Matriz de Riesgos'!$E$209,IF('Matriz de Riesgos'!$AO$209&lt;&gt;'Matriz Calificación'!$D$56,"")))</f>
        <v/>
      </c>
      <c r="G57" s="127" t="str">
        <f ca="1">IF('Matriz de Riesgos'!$AO$218="","",IF('Matriz de Riesgos'!$AO$218='Matriz Calificación'!$D$56,'Matriz de Riesgos'!$E$218,IF('Matriz de Riesgos'!$AO$218&lt;&gt;'Matriz Calificación'!$D$56,"")))</f>
        <v/>
      </c>
      <c r="H57" s="127" t="str">
        <f ca="1">IF('Matriz de Riesgos'!$AO$227="","",IF('Matriz de Riesgos'!$AO$227='Matriz Calificación'!$D$56,'Matriz de Riesgos'!$E$227,IF('Matriz de Riesgos'!$AO$227&lt;&gt;'Matriz Calificación'!$D$56,"")))</f>
        <v/>
      </c>
      <c r="I57" s="127" t="str">
        <f ca="1">IF('Matriz de Riesgos'!$AO$236="","",IF('Matriz de Riesgos'!$AO$236='Matriz Calificación'!$D$56,'Matriz de Riesgos'!$E$236,IF('Matriz de Riesgos'!$AO$236&lt;&gt;'Matriz Calificación'!$D$56,"")))</f>
        <v/>
      </c>
      <c r="J57" s="127" t="str">
        <f ca="1">IF('Matriz de Riesgos'!$AO$245="","",IF('Matriz de Riesgos'!$AO$245='Matriz Calificación'!$D$56,'Matriz de Riesgos'!$E$245,IF('Matriz de Riesgos'!$AO$245&lt;&gt;'Matriz Calificación'!$D$56,"")))</f>
        <v/>
      </c>
      <c r="K57" s="127" t="str">
        <f ca="1">IF('Matriz de Riesgos'!$AO$254="","",IF('Matriz de Riesgos'!$AO$254='Matriz Calificación'!$D$56,'Matriz de Riesgos'!$E$254,IF('Matriz de Riesgos'!$AO$254&lt;&gt;'Matriz Calificación'!$D$56,"")))</f>
        <v/>
      </c>
      <c r="L57" s="127" t="str">
        <f ca="1">IF('Matriz de Riesgos'!$AO$263="","",IF('Matriz de Riesgos'!$AO$263='Matriz Calificación'!$D$56,'Matriz de Riesgos'!$E$263,IF('Matriz de Riesgos'!$AO$263&lt;&gt;'Matriz Calificación'!$D$56,"")))</f>
        <v/>
      </c>
      <c r="M57" s="127" t="str">
        <f ca="1">IF('Matriz de Riesgos'!$AO$272="","",IF('Matriz de Riesgos'!$AO$272='Matriz Calificación'!$D$56,'Matriz de Riesgos'!$E$272,IF('Matriz de Riesgos'!$AO$272&lt;&gt;'Matriz Calificación'!$D$56,"")))</f>
        <v/>
      </c>
      <c r="N57" s="130" t="str">
        <f ca="1">IF('Matriz de Riesgos'!$AO$191="","",IF('Matriz de Riesgos'!$AO$191='Matriz Calificación'!$D$58,'Matriz de Riesgos'!$E$191,IF('Matriz de Riesgos'!$AO$191&lt;&gt;'Matriz Calificación'!$D$58,"")))</f>
        <v/>
      </c>
      <c r="O57" s="131" t="str">
        <f ca="1">IF('Matriz de Riesgos'!$AO$200="","",IF('Matriz de Riesgos'!$AO$200='Matriz Calificación'!$D$58,'Matriz de Riesgos'!$E$200,IF('Matriz de Riesgos'!$AO$200&lt;&gt;'Matriz Calificación'!$D$58,"")))</f>
        <v/>
      </c>
      <c r="P57" s="131" t="str">
        <f ca="1">IF('Matriz de Riesgos'!$AO$209="","",IF('Matriz de Riesgos'!$AO$209='Matriz Calificación'!$D$58,'Matriz de Riesgos'!$E$209,IF('Matriz de Riesgos'!$AO$209&lt;&gt;'Matriz Calificación'!$D$58,"")))</f>
        <v/>
      </c>
      <c r="Q57" s="131" t="str">
        <f ca="1">IF('Matriz de Riesgos'!$AO$218="","",IF('Matriz de Riesgos'!$AO$218='Matriz Calificación'!$D$58,'Matriz de Riesgos'!$E$218,IF('Matriz de Riesgos'!$AO$218&lt;&gt;'Matriz Calificación'!$D$58,"")))</f>
        <v/>
      </c>
      <c r="R57" s="131" t="str">
        <f ca="1">IF('Matriz de Riesgos'!$AO$227="","",IF('Matriz de Riesgos'!$AO$227='Matriz Calificación'!$D$58,'Matriz de Riesgos'!$E$227,IF('Matriz de Riesgos'!$AO$227&lt;&gt;'Matriz Calificación'!$D$58,"")))</f>
        <v/>
      </c>
      <c r="S57" s="131" t="str">
        <f ca="1">IF('Matriz de Riesgos'!$AO$236="","",IF('Matriz de Riesgos'!$AO$236='Matriz Calificación'!$D$58,'Matriz de Riesgos'!$E$236,IF('Matriz de Riesgos'!$AO$236&lt;&gt;'Matriz Calificación'!$D$58,"")))</f>
        <v/>
      </c>
      <c r="T57" s="131" t="str">
        <f ca="1">IF('Matriz de Riesgos'!$AO$245="","",IF('Matriz de Riesgos'!$AO$245='Matriz Calificación'!$D$58,'Matriz de Riesgos'!$E$245,IF('Matriz de Riesgos'!$AO$245&lt;&gt;'Matriz Calificación'!$D$58,"")))</f>
        <v/>
      </c>
      <c r="U57" s="131" t="str">
        <f ca="1">IF('Matriz de Riesgos'!$AO$254="","",IF('Matriz de Riesgos'!$AO$254='Matriz Calificación'!$D$58,'Matriz de Riesgos'!$E$254,IF('Matriz de Riesgos'!$AO$254&lt;&gt;'Matriz Calificación'!$D$58,"")))</f>
        <v/>
      </c>
      <c r="V57" s="131" t="str">
        <f ca="1">IF('Matriz de Riesgos'!$AO$263="","",IF('Matriz de Riesgos'!$AO$263='Matriz Calificación'!$D$58,'Matriz de Riesgos'!$E$263,IF('Matriz de Riesgos'!$AO$263&lt;&gt;'Matriz Calificación'!$D$58,"")))</f>
        <v/>
      </c>
      <c r="W57" s="132" t="str">
        <f ca="1">IF('Matriz de Riesgos'!$AO$272="","",IF('Matriz de Riesgos'!$AO$272='Matriz Calificación'!$D$58,'Matriz de Riesgos'!$E$272,IF('Matriz de Riesgos'!$AO$272&lt;&gt;'Matriz Calificación'!$D$58,"")))</f>
        <v/>
      </c>
      <c r="X57" s="130" t="str">
        <f ca="1">IF('Matriz de Riesgos'!$AO$191="","",IF('Matriz de Riesgos'!$AO$191='Matriz Calificación'!$D$59,'Matriz de Riesgos'!$E$191,IF('Matriz de Riesgos'!$AO$191&lt;&gt;'Matriz Calificación'!$D$59,"")))</f>
        <v/>
      </c>
      <c r="Y57" s="131" t="str">
        <f ca="1">IF('Matriz de Riesgos'!$AO$200="","",IF('Matriz de Riesgos'!$AO$200='Matriz Calificación'!$D$59,'Matriz de Riesgos'!$E$200,IF('Matriz de Riesgos'!$AO$200&lt;&gt;'Matriz Calificación'!$D$59,"")))</f>
        <v/>
      </c>
      <c r="Z57" s="131" t="str">
        <f ca="1">IF('Matriz de Riesgos'!$AO$209="","",IF('Matriz de Riesgos'!$AO$209='Matriz Calificación'!$D$59,'Matriz de Riesgos'!$E$209,IF('Matriz de Riesgos'!$AO$209&lt;&gt;'Matriz Calificación'!$D$59,"")))</f>
        <v/>
      </c>
      <c r="AA57" s="131" t="str">
        <f ca="1">IF('Matriz de Riesgos'!$AO$218="","",IF('Matriz de Riesgos'!$AO$218='Matriz Calificación'!$D$59,'Matriz de Riesgos'!$E$218,IF('Matriz de Riesgos'!$AO$218&lt;&gt;'Matriz Calificación'!$D$59,"")))</f>
        <v/>
      </c>
      <c r="AB57" s="131" t="str">
        <f ca="1">IF('Matriz de Riesgos'!$AO$227="","",IF('Matriz de Riesgos'!$AO$227='Matriz Calificación'!$D$59,'Matriz de Riesgos'!$E$227,IF('Matriz de Riesgos'!$AO$227&lt;&gt;'Matriz Calificación'!$D$59,"")))</f>
        <v/>
      </c>
      <c r="AC57" s="131" t="str">
        <f ca="1">IF('Matriz de Riesgos'!$AO$236="","",IF('Matriz de Riesgos'!$AO$236='Matriz Calificación'!$D$59,'Matriz de Riesgos'!$E$236,IF('Matriz de Riesgos'!$AO$236&lt;&gt;'Matriz Calificación'!$D$59,"")))</f>
        <v/>
      </c>
      <c r="AD57" s="131" t="str">
        <f ca="1">IF('Matriz de Riesgos'!$AO$245="","",IF('Matriz de Riesgos'!$AO$245='Matriz Calificación'!$D$59,'Matriz de Riesgos'!$E$245,IF('Matriz de Riesgos'!$AO$245&lt;&gt;'Matriz Calificación'!$D$59,"")))</f>
        <v/>
      </c>
      <c r="AE57" s="131" t="str">
        <f ca="1">IF('Matriz de Riesgos'!$AO$254="","",IF('Matriz de Riesgos'!$AO$254='Matriz Calificación'!$D$59,'Matriz de Riesgos'!$E$254,IF('Matriz de Riesgos'!$AO$254&lt;&gt;'Matriz Calificación'!$D$59,"")))</f>
        <v/>
      </c>
      <c r="AF57" s="131" t="str">
        <f ca="1">IF('Matriz de Riesgos'!$AO$263="","",IF('Matriz de Riesgos'!$AO$263='Matriz Calificación'!$D$59,'Matriz de Riesgos'!$E$263,IF('Matriz de Riesgos'!$AO$263&lt;&gt;'Matriz Calificación'!$D$59,"")))</f>
        <v/>
      </c>
      <c r="AG57" s="132" t="str">
        <f ca="1">IF('Matriz de Riesgos'!$AO$272="","",IF('Matriz de Riesgos'!$AO$272='Matriz Calificación'!$D$59,'Matriz de Riesgos'!$E$272,IF('Matriz de Riesgos'!$AO$272&lt;&gt;'Matriz Calificación'!$D$59,"")))</f>
        <v/>
      </c>
      <c r="AH57" s="128" t="str">
        <f ca="1">IF('Matriz de Riesgos'!$AO$191="","",IF('Matriz de Riesgos'!$AO$191='Matriz Calificación'!$D$66,'Matriz de Riesgos'!$E$191,IF('Matriz de Riesgos'!$AO$191&lt;&gt;'Matriz Calificación'!$D$66,"")))</f>
        <v/>
      </c>
      <c r="AI57" s="129" t="str">
        <f ca="1">IF('Matriz de Riesgos'!$AO$200="","",IF('Matriz de Riesgos'!$AO$200='Matriz Calificación'!$D$66,'Matriz de Riesgos'!$E$200,IF('Matriz de Riesgos'!$AO$200&lt;&gt;'Matriz Calificación'!$D$66,"")))</f>
        <v/>
      </c>
      <c r="AJ57" s="129" t="str">
        <f ca="1">IF('Matriz de Riesgos'!$AO$209="","",IF('Matriz de Riesgos'!$AO$209='Matriz Calificación'!$D$66,'Matriz de Riesgos'!$E$209,IF('Matriz de Riesgos'!$AO$209&lt;&gt;'Matriz Calificación'!$D$66,"")))</f>
        <v/>
      </c>
      <c r="AK57" s="129" t="str">
        <f ca="1">IF('Matriz de Riesgos'!$AO$218="","",IF('Matriz de Riesgos'!$AO$218='Matriz Calificación'!$D$66,'Matriz de Riesgos'!$E$218,IF('Matriz de Riesgos'!$AO$218&lt;&gt;'Matriz Calificación'!$D$66,"")))</f>
        <v/>
      </c>
      <c r="AL57" s="129" t="str">
        <f ca="1">IF('Matriz de Riesgos'!$AO$227="","",IF('Matriz de Riesgos'!$AO$227='Matriz Calificación'!$D$66,'Matriz de Riesgos'!$E$227,IF('Matriz de Riesgos'!$AO$227&lt;&gt;'Matriz Calificación'!$D$66,"")))</f>
        <v/>
      </c>
      <c r="AM57" s="129" t="str">
        <f ca="1">IF('Matriz de Riesgos'!$AO$236="","",IF('Matriz de Riesgos'!$AO$236='Matriz Calificación'!$D$66,'Matriz de Riesgos'!$E$236,IF('Matriz de Riesgos'!$AO$236&lt;&gt;'Matriz Calificación'!$D$66,"")))</f>
        <v/>
      </c>
      <c r="AN57" s="129" t="str">
        <f ca="1">IF('Matriz de Riesgos'!$AO$245="","",IF('Matriz de Riesgos'!$AO$245='Matriz Calificación'!$D$66,'Matriz de Riesgos'!$E$245,IF('Matriz de Riesgos'!$AO$245&lt;&gt;'Matriz Calificación'!$D$66,"")))</f>
        <v/>
      </c>
      <c r="AO57" s="129" t="str">
        <f ca="1">IF('Matriz de Riesgos'!$AO$254="","",IF('Matriz de Riesgos'!$AO$254='Matriz Calificación'!$D$66,'Matriz de Riesgos'!$E$254,IF('Matriz de Riesgos'!$AO$254&lt;&gt;'Matriz Calificación'!$D$66,"")))</f>
        <v/>
      </c>
      <c r="AP57" s="129" t="str">
        <f ca="1">IF('Matriz de Riesgos'!$AO$263="","",IF('Matriz de Riesgos'!$AO$263='Matriz Calificación'!$D$66,'Matriz de Riesgos'!$E$263,IF('Matriz de Riesgos'!$AO$263&lt;&gt;'Matriz Calificación'!$D$66,"")))</f>
        <v/>
      </c>
      <c r="AQ57" s="133" t="str">
        <f ca="1">IF('Matriz de Riesgos'!$AO$272="","",IF('Matriz de Riesgos'!$AO$272='Matriz Calificación'!$D$66,'Matriz de Riesgos'!$E$272,IF('Matriz de Riesgos'!$AO$272&lt;&gt;'Matriz Calificación'!$D$66,"")))</f>
        <v/>
      </c>
      <c r="AR57" s="134" t="str">
        <f ca="1">IF('Matriz de Riesgos'!$AO$191="","",IF('Matriz de Riesgos'!$AO$191='Matriz Calificación'!$D$75,'Matriz de Riesgos'!$E$191,IF('Matriz de Riesgos'!$AO$191&lt;&gt;'Matriz Calificación'!$D$75,"")))</f>
        <v/>
      </c>
      <c r="AS57" s="135" t="str">
        <f ca="1">IF('Matriz de Riesgos'!$AO$200="","",IF('Matriz de Riesgos'!$AO$200='Matriz Calificación'!$D$75,'Matriz de Riesgos'!$E$200,IF('Matriz de Riesgos'!$AO$200&lt;&gt;'Matriz Calificación'!$D$75,"")))</f>
        <v/>
      </c>
      <c r="AT57" s="135" t="str">
        <f ca="1">IF('Matriz de Riesgos'!$AO$209="","",IF('Matriz de Riesgos'!$AO$209='Matriz Calificación'!$D$75,'Matriz de Riesgos'!$E$209,IF('Matriz de Riesgos'!$AO$209&lt;&gt;'Matriz Calificación'!$D$75,"")))</f>
        <v/>
      </c>
      <c r="AU57" s="135" t="str">
        <f ca="1">IF('Matriz de Riesgos'!$AO$218="","",IF('Matriz de Riesgos'!$AO$218='Matriz Calificación'!$D$75,'Matriz de Riesgos'!$E$218,IF('Matriz de Riesgos'!$AO$218&lt;&gt;'Matriz Calificación'!$D$75,"")))</f>
        <v/>
      </c>
      <c r="AV57" s="151" t="str">
        <f ca="1">IF('Matriz de Riesgos'!$AO$227="","",IF('Matriz de Riesgos'!$AO$227='Matriz Calificación'!$D$75,'Matriz de Riesgos'!$E$227,IF('Matriz de Riesgos'!$AO$227&lt;&gt;'Matriz Calificación'!$D$75,"")))</f>
        <v/>
      </c>
      <c r="AW57" s="151" t="str">
        <f ca="1">IF('Matriz de Riesgos'!$AO$236="","",IF('Matriz de Riesgos'!$AO$236='Matriz Calificación'!$D$75,'Matriz de Riesgos'!$E$236,IF('Matriz de Riesgos'!$AO$236&lt;&gt;'Matriz Calificación'!$D$75,"")))</f>
        <v/>
      </c>
      <c r="AX57" s="151" t="str">
        <f ca="1">IF('Matriz de Riesgos'!$AO$245="","",IF('Matriz de Riesgos'!$AO$245='Matriz Calificación'!$D$75,'Matriz de Riesgos'!$E$245,IF('Matriz de Riesgos'!$AO$245&lt;&gt;'Matriz Calificación'!$D$75,"")))</f>
        <v/>
      </c>
      <c r="AY57" s="151" t="str">
        <f ca="1">IF('Matriz de Riesgos'!$AO$254="","",IF('Matriz de Riesgos'!$AO$254='Matriz Calificación'!$D$75,'Matriz de Riesgos'!$E$254,IF('Matriz de Riesgos'!$AO$254&lt;&gt;'Matriz Calificación'!$D$75,"")))</f>
        <v/>
      </c>
      <c r="AZ57" s="151" t="str">
        <f ca="1">IF('Matriz de Riesgos'!$AO$263="","",IF('Matriz de Riesgos'!$AO$263='Matriz Calificación'!$D$75,'Matriz de Riesgos'!$E$263,IF('Matriz de Riesgos'!$AO$263&lt;&gt;'Matriz Calificación'!$D$75,"")))</f>
        <v/>
      </c>
      <c r="BA57" s="136" t="str">
        <f ca="1">IF('Matriz de Riesgos'!$AO$272="","",IF('Matriz de Riesgos'!$AO$272='Matriz Calificación'!$D$75,'Matriz de Riesgos'!$E$272,IF('Matriz de Riesgos'!$AO$272&lt;&gt;'Matriz Calificación'!$D$75,"")))</f>
        <v/>
      </c>
    </row>
    <row r="58" spans="2:57" ht="12" customHeight="1" x14ac:dyDescent="0.25">
      <c r="B58" s="354"/>
      <c r="C58" s="355"/>
      <c r="D58" s="126" t="str">
        <f ca="1">IF('Matriz de Riesgos'!$AO$281="","",IF('Matriz de Riesgos'!$AO$281='Matriz Calificación'!$D$56,'Matriz de Riesgos'!$E$281,IF('Matriz de Riesgos'!$AO$281&lt;&gt;'Matriz Calificación'!$D$56,"")))</f>
        <v/>
      </c>
      <c r="E58" s="127" t="str">
        <f ca="1">IF('Matriz de Riesgos'!$AO$290="","",IF('Matriz de Riesgos'!$AO$290='Matriz Calificación'!$D$56,'Matriz de Riesgos'!$E$290,IF('Matriz de Riesgos'!$AO$290&lt;&gt;'Matriz Calificación'!$D$56,"")))</f>
        <v/>
      </c>
      <c r="F58" s="127" t="str">
        <f ca="1">IF('Matriz de Riesgos'!$AO$299="","",IF('Matriz de Riesgos'!$AO$299='Matriz Calificación'!$D$56,'Matriz de Riesgos'!$E$299,IF('Matriz de Riesgos'!$AO$299&lt;&gt;'Matriz Calificación'!$D$56,"")))</f>
        <v/>
      </c>
      <c r="G58" s="127" t="str">
        <f ca="1">IF('Matriz de Riesgos'!$AO$308="","",IF('Matriz de Riesgos'!$AO$308='Matriz Calificación'!$D$56,'Matriz de Riesgos'!$E$308,IF('Matriz de Riesgos'!$AO$308&lt;&gt;'Matriz Calificación'!$D$56,"")))</f>
        <v/>
      </c>
      <c r="H58" s="127" t="str">
        <f ca="1">IF('Matriz de Riesgos'!$AO$317="","",IF('Matriz de Riesgos'!$AO$317='Matriz Calificación'!$D$56,'Matriz de Riesgos'!$E$317,IF('Matriz de Riesgos'!$AO$317&lt;&gt;'Matriz Calificación'!$D$56,"")))</f>
        <v/>
      </c>
      <c r="I58" s="127" t="str">
        <f ca="1">IF('Matriz de Riesgos'!$AO$326="","",IF('Matriz de Riesgos'!$AO$326='Matriz Calificación'!$D$56,'Matriz de Riesgos'!$E$326,IF('Matriz de Riesgos'!$AO$326&lt;&gt;'Matriz Calificación'!$D$56,"")))</f>
        <v/>
      </c>
      <c r="J58" s="127" t="str">
        <f ca="1">IF('Matriz de Riesgos'!$AO$335="","",IF('Matriz de Riesgos'!$AO$335='Matriz Calificación'!$D$56,'Matriz de Riesgos'!$E$335,IF('Matriz de Riesgos'!$AO$335&lt;&gt;'Matriz Calificación'!$D$56,"")))</f>
        <v/>
      </c>
      <c r="K58" s="127" t="str">
        <f ca="1">IF('Matriz de Riesgos'!$AO$344="","",IF('Matriz de Riesgos'!$AO$344='Matriz Calificación'!$D$56,'Matriz de Riesgos'!$E$344,IF('Matriz de Riesgos'!$AO$344&lt;&gt;'Matriz Calificación'!$D$56,"")))</f>
        <v/>
      </c>
      <c r="L58" s="127" t="str">
        <f ca="1">IF('Matriz de Riesgos'!$AO$353="","",IF('Matriz de Riesgos'!$AO$353='Matriz Calificación'!$D$56,'Matriz de Riesgos'!$E$353,IF('Matriz de Riesgos'!$AO$353&lt;&gt;'Matriz Calificación'!$D$56,"")))</f>
        <v/>
      </c>
      <c r="M58" s="127" t="str">
        <f ca="1">IF('Matriz de Riesgos'!$AO$362="","",IF('Matriz de Riesgos'!$AO$362='Matriz Calificación'!$D$56,'Matriz de Riesgos'!$E$362,IF('Matriz de Riesgos'!$AO$362&lt;&gt;'Matriz Calificación'!$D$56,"")))</f>
        <v/>
      </c>
      <c r="N58" s="130" t="str">
        <f ca="1">IF('Matriz de Riesgos'!$AO$281="","",IF('Matriz de Riesgos'!$ANU$281='Matriz Calificación'!$D$58,'Matriz de Riesgos'!$E$281,IF('Matriz de Riesgos'!$AO$281&lt;&gt;'Matriz Calificación'!$D$58,"")))</f>
        <v/>
      </c>
      <c r="O58" s="131" t="str">
        <f ca="1">IF('Matriz de Riesgos'!$AO$290="","",IF('Matriz de Riesgos'!$AO$290='Matriz Calificación'!$D$58,'Matriz de Riesgos'!$E$290,IF('Matriz de Riesgos'!$AO$290&lt;&gt;'Matriz Calificación'!$D$58,"")))</f>
        <v/>
      </c>
      <c r="P58" s="131" t="str">
        <f ca="1">IF('Matriz de Riesgos'!$AO$299="","",IF('Matriz de Riesgos'!$AO$299='Matriz Calificación'!$D$58,'Matriz de Riesgos'!$E$299,IF('Matriz de Riesgos'!$AO$299&lt;&gt;'Matriz Calificación'!$D$58,"")))</f>
        <v/>
      </c>
      <c r="Q58" s="131" t="str">
        <f ca="1">IF('Matriz de Riesgos'!$AO$308="","",IF('Matriz de Riesgos'!$AO$308='Matriz Calificación'!$D$58,'Matriz de Riesgos'!$E$308,IF('Matriz de Riesgos'!$AO$308&lt;&gt;'Matriz Calificación'!$D$58,"")))</f>
        <v/>
      </c>
      <c r="R58" s="131" t="str">
        <f ca="1">IF('Matriz de Riesgos'!$AO$317="","",IF('Matriz de Riesgos'!$AO$317='Matriz Calificación'!$D$58,'Matriz de Riesgos'!$E$317,IF('Matriz de Riesgos'!$AO$317&lt;&gt;'Matriz Calificación'!$D$58,"")))</f>
        <v/>
      </c>
      <c r="S58" s="131" t="str">
        <f ca="1">IF('Matriz de Riesgos'!$AO$326="","",IF('Matriz de Riesgos'!$AO$326='Matriz Calificación'!$D$58,'Matriz de Riesgos'!$E$326,IF('Matriz de Riesgos'!$AO$326&lt;&gt;'Matriz Calificación'!$D$58,"")))</f>
        <v/>
      </c>
      <c r="T58" s="131" t="str">
        <f ca="1">IF('Matriz de Riesgos'!$AO$335="","",IF('Matriz de Riesgos'!$AO$335='Matriz Calificación'!$D$58,'Matriz de Riesgos'!$E$335,IF('Matriz de Riesgos'!$AO$335&lt;&gt;'Matriz Calificación'!$D$58,"")))</f>
        <v/>
      </c>
      <c r="U58" s="131" t="str">
        <f ca="1">IF('Matriz de Riesgos'!$AO$344="","",IF('Matriz de Riesgos'!$AO$344='Matriz Calificación'!$D$58,'Matriz de Riesgos'!$E$344,IF('Matriz de Riesgos'!$AO$344&lt;&gt;'Matriz Calificación'!$D$58,"")))</f>
        <v/>
      </c>
      <c r="V58" s="131" t="str">
        <f ca="1">IF('Matriz de Riesgos'!$AO$353="","",IF('Matriz de Riesgos'!$AO$353='Matriz Calificación'!$D$58,'Matriz de Riesgos'!$E$353,IF('Matriz de Riesgos'!$AO$353&lt;&gt;'Matriz Calificación'!$D$58,"")))</f>
        <v/>
      </c>
      <c r="W58" s="132" t="str">
        <f ca="1">IF('Matriz de Riesgos'!$AO$362="","",IF('Matriz de Riesgos'!$AO$362='Matriz Calificación'!$D$58,'Matriz de Riesgos'!$E$362,IF('Matriz de Riesgos'!$AO$362&lt;&gt;'Matriz Calificación'!$D$58,"")))</f>
        <v/>
      </c>
      <c r="X58" s="130" t="str">
        <f ca="1">IF('Matriz de Riesgos'!$AO$281="","",IF('Matriz de Riesgos'!$AO$281='Matriz Calificación'!$D$59,'Matriz de Riesgos'!$E$281,IF('Matriz de Riesgos'!$AO$281&lt;&gt;'Matriz Calificación'!$D$59,"")))</f>
        <v/>
      </c>
      <c r="Y58" s="131" t="str">
        <f ca="1">IF('Matriz de Riesgos'!$AO$290="","",IF('Matriz de Riesgos'!$AO$290='Matriz Calificación'!$D$59,'Matriz de Riesgos'!$E$290,IF('Matriz de Riesgos'!$AO$290&lt;&gt;'Matriz Calificación'!$D$59,"")))</f>
        <v/>
      </c>
      <c r="Z58" s="131" t="str">
        <f ca="1">IF('Matriz de Riesgos'!$AO$299="","",IF('Matriz de Riesgos'!$AO$299='Matriz Calificación'!$D$59,'Matriz de Riesgos'!$E$299,IF('Matriz de Riesgos'!$AO$299&lt;&gt;'Matriz Calificación'!$D$59,"")))</f>
        <v/>
      </c>
      <c r="AA58" s="131" t="str">
        <f ca="1">IF('Matriz de Riesgos'!$AO$308="","",IF('Matriz de Riesgos'!$AO$308='Matriz Calificación'!$D$59,'Matriz de Riesgos'!$E$308,IF('Matriz de Riesgos'!$AO$308&lt;&gt;'Matriz Calificación'!$D$59,"")))</f>
        <v/>
      </c>
      <c r="AB58" s="131" t="str">
        <f ca="1">IF('Matriz de Riesgos'!$AO$317="","",IF('Matriz de Riesgos'!$AO$317='Matriz Calificación'!$D$59,'Matriz de Riesgos'!$E$317,IF('Matriz de Riesgos'!$AO$317&lt;&gt;'Matriz Calificación'!$D$59,"")))</f>
        <v/>
      </c>
      <c r="AC58" s="131" t="str">
        <f ca="1">IF('Matriz de Riesgos'!$AO$326="","",IF('Matriz de Riesgos'!$AO$326='Matriz Calificación'!$D$59,'Matriz de Riesgos'!$E$326,IF('Matriz de Riesgos'!$AO$326&lt;&gt;'Matriz Calificación'!$D$59,"")))</f>
        <v/>
      </c>
      <c r="AD58" s="131" t="str">
        <f ca="1">IF('Matriz de Riesgos'!$AO$335="","",IF('Matriz de Riesgos'!$AO$335='Matriz Calificación'!$D$59,'Matriz de Riesgos'!$E$335,IF('Matriz de Riesgos'!$AO$335&lt;&gt;'Matriz Calificación'!$D$59,"")))</f>
        <v/>
      </c>
      <c r="AE58" s="131" t="str">
        <f ca="1">IF('Matriz de Riesgos'!$AO$344="","",IF('Matriz de Riesgos'!$AO$344='Matriz Calificación'!$D$59,'Matriz de Riesgos'!$E$344,IF('Matriz de Riesgos'!$AO$344&lt;&gt;'Matriz Calificación'!$D$59,"")))</f>
        <v/>
      </c>
      <c r="AF58" s="131" t="str">
        <f ca="1">IF('Matriz de Riesgos'!$AO$353="","",IF('Matriz de Riesgos'!$AO$353='Matriz Calificación'!$D$59,'Matriz de Riesgos'!$E$353,IF('Matriz de Riesgos'!$AO$353&lt;&gt;'Matriz Calificación'!$D$59,"")))</f>
        <v/>
      </c>
      <c r="AG58" s="132" t="str">
        <f ca="1">IF('Matriz de Riesgos'!$AO$362="","",IF('Matriz de Riesgos'!$AO$362='Matriz Calificación'!$D$59,'Matriz de Riesgos'!$E$362,IF('Matriz de Riesgos'!$AO$362&lt;&gt;'Matriz Calificación'!$D$59,"")))</f>
        <v/>
      </c>
      <c r="AH58" s="128" t="str">
        <f ca="1">IF('Matriz de Riesgos'!$AO$281="","",IF('Matriz de Riesgos'!$AO$281='Matriz Calificación'!$D$66,'Matriz de Riesgos'!$E$281,IF('Matriz de Riesgos'!$AO$281&lt;&gt;'Matriz Calificación'!$D$66,"")))</f>
        <v/>
      </c>
      <c r="AI58" s="129" t="str">
        <f ca="1">IF('Matriz de Riesgos'!$AO$290="","",IF('Matriz de Riesgos'!$AO$290='Matriz Calificación'!$D$66,'Matriz de Riesgos'!$E$290,IF('Matriz de Riesgos'!$AO$290&lt;&gt;'Matriz Calificación'!$D$66,"")))</f>
        <v/>
      </c>
      <c r="AJ58" s="129" t="str">
        <f ca="1">IF('Matriz de Riesgos'!$AO$299="","",IF('Matriz de Riesgos'!$AO$299='Matriz Calificación'!$D$66,'Matriz de Riesgos'!$E$299,IF('Matriz de Riesgos'!$AO$299&lt;&gt;'Matriz Calificación'!$D$66,"")))</f>
        <v/>
      </c>
      <c r="AK58" s="129" t="str">
        <f ca="1">IF('Matriz de Riesgos'!$AO$308="","",IF('Matriz de Riesgos'!$AO$308='Matriz Calificación'!$D$66,'Matriz de Riesgos'!$E$308,IF('Matriz de Riesgos'!$AO$308&lt;&gt;'Matriz Calificación'!$D$66,"")))</f>
        <v/>
      </c>
      <c r="AL58" s="129" t="str">
        <f ca="1">IF('Matriz de Riesgos'!$AO$317="","",IF('Matriz de Riesgos'!$AO$317='Matriz Calificación'!$D$66,'Matriz de Riesgos'!$E$317,IF('Matriz de Riesgos'!$AO$317&lt;&gt;'Matriz Calificación'!$D$66,"")))</f>
        <v/>
      </c>
      <c r="AM58" s="129" t="str">
        <f ca="1">IF('Matriz de Riesgos'!$AO$326="","",IF('Matriz de Riesgos'!$AO$326='Matriz Calificación'!$D$66,'Matriz de Riesgos'!$E$326,IF('Matriz de Riesgos'!$AO$326&lt;&gt;'Matriz Calificación'!$D$66,"")))</f>
        <v/>
      </c>
      <c r="AN58" s="129" t="str">
        <f ca="1">IF('Matriz de Riesgos'!$AO$335="","",IF('Matriz de Riesgos'!$AO$335='Matriz Calificación'!$D$66,'Matriz de Riesgos'!$E$335,IF('Matriz de Riesgos'!$AO$335&lt;&gt;'Matriz Calificación'!$D$66,"")))</f>
        <v/>
      </c>
      <c r="AO58" s="129" t="str">
        <f ca="1">IF('Matriz de Riesgos'!$AO$344="","",IF('Matriz de Riesgos'!$AO$344='Matriz Calificación'!$D$66,'Matriz de Riesgos'!$E$344,IF('Matriz de Riesgos'!$AO$344&lt;&gt;'Matriz Calificación'!$D$66,"")))</f>
        <v/>
      </c>
      <c r="AP58" s="129" t="str">
        <f ca="1">IF('Matriz de Riesgos'!$AO$353="","",IF('Matriz de Riesgos'!$AO$353='Matriz Calificación'!$D$66,'Matriz de Riesgos'!$E$353,IF('Matriz de Riesgos'!$AO$353&lt;&gt;'Matriz Calificación'!$D$66,"")))</f>
        <v/>
      </c>
      <c r="AQ58" s="133" t="str">
        <f ca="1">IF('Matriz de Riesgos'!$AO$362="","",IF('Matriz de Riesgos'!$AO$362='Matriz Calificación'!$D$66,'Matriz de Riesgos'!$E$362,IF('Matriz de Riesgos'!$AO$362&lt;&gt;'Matriz Calificación'!$D$66,"")))</f>
        <v/>
      </c>
      <c r="AR58" s="134" t="str">
        <f ca="1">IF('Matriz de Riesgos'!$AO$281="","",IF('Matriz de Riesgos'!$AO$281='Matriz Calificación'!$D$75,'Matriz de Riesgos'!$E$281,IF('Matriz de Riesgos'!$AO$281&lt;&gt;'Matriz Calificación'!$D$75,"")))</f>
        <v/>
      </c>
      <c r="AS58" s="135" t="str">
        <f ca="1">IF('Matriz de Riesgos'!$AO$290="","",IF('Matriz de Riesgos'!$AO$290='Matriz Calificación'!$D$75,'Matriz de Riesgos'!$E$290,IF('Matriz de Riesgos'!$AO$290&lt;&gt;'Matriz Calificación'!$D$75,"")))</f>
        <v/>
      </c>
      <c r="AT58" s="135" t="str">
        <f ca="1">IF('Matriz de Riesgos'!$AO$299="","",IF('Matriz de Riesgos'!$AO$299='Matriz Calificación'!$D$75,'Matriz de Riesgos'!$E$299,IF('Matriz de Riesgos'!$AO$299&lt;&gt;'Matriz Calificación'!$D$75,"")))</f>
        <v/>
      </c>
      <c r="AU58" s="135" t="str">
        <f ca="1">IF('Matriz de Riesgos'!$AO$308="","",IF('Matriz de Riesgos'!$AO$308='Matriz Calificación'!$D$75,'Matriz de Riesgos'!$E$308,IF('Matriz de Riesgos'!$AO$308&lt;&gt;'Matriz Calificación'!$D$75,"")))</f>
        <v/>
      </c>
      <c r="AV58" s="151" t="str">
        <f ca="1">IF('Matriz de Riesgos'!$AO$317="","",IF('Matriz de Riesgos'!$AO$317='Matriz Calificación'!$D$75,'Matriz de Riesgos'!$E$317,IF('Matriz de Riesgos'!$AO$317&lt;&gt;'Matriz Calificación'!$D$75,"")))</f>
        <v/>
      </c>
      <c r="AW58" s="151" t="str">
        <f ca="1">IF('Matriz de Riesgos'!$AO$326="","",IF('Matriz de Riesgos'!$AO$326='Matriz Calificación'!$D$75,'Matriz de Riesgos'!$E$326,IF('Matriz de Riesgos'!$AO$326&lt;&gt;'Matriz Calificación'!$D$75,"")))</f>
        <v/>
      </c>
      <c r="AX58" s="151" t="str">
        <f ca="1">IF('Matriz de Riesgos'!$AO$335="","",IF('Matriz de Riesgos'!$AO$335='Matriz Calificación'!$D$75,'Matriz de Riesgos'!$E$335,IF('Matriz de Riesgos'!$AO$335&lt;&gt;'Matriz Calificación'!$D$75,"")))</f>
        <v/>
      </c>
      <c r="AY58" s="151" t="str">
        <f ca="1">IF('Matriz de Riesgos'!$AO$344="","",IF('Matriz de Riesgos'!$AO$344='Matriz Calificación'!$D$75,'Matriz de Riesgos'!$E$344,IF('Matriz de Riesgos'!$AO$344&lt;&gt;'Matriz Calificación'!$D$75,"")))</f>
        <v/>
      </c>
      <c r="AZ58" s="151" t="str">
        <f ca="1">IF('Matriz de Riesgos'!$AO$353="","",IF('Matriz de Riesgos'!$AO$353='Matriz Calificación'!$D$75,'Matriz de Riesgos'!$E$353,IF('Matriz de Riesgos'!$AO$353&lt;&gt;'Matriz Calificación'!$D$75,"")))</f>
        <v/>
      </c>
      <c r="BA58" s="136" t="str">
        <f ca="1">IF('Matriz de Riesgos'!$AO$362="","",IF('Matriz de Riesgos'!$AO$362='Matriz Calificación'!$D$75,'Matriz de Riesgos'!$E$362,IF('Matriz de Riesgos'!$AO$362&lt;&gt;'Matriz Calificación'!$D$75,"")))</f>
        <v/>
      </c>
    </row>
    <row r="59" spans="2:57" ht="12" customHeight="1" x14ac:dyDescent="0.25">
      <c r="B59" s="354"/>
      <c r="C59" s="355"/>
      <c r="D59" s="126" t="str">
        <f ca="1">IF('Matriz de Riesgos'!$AO$371="","",IF('Matriz de Riesgos'!$AO$371='Matriz Calificación'!$D$56,'Matriz de Riesgos'!$E$371,IF('Matriz de Riesgos'!$AO$371&lt;&gt;'Matriz Calificación'!$D$56,"")))</f>
        <v/>
      </c>
      <c r="E59" s="127" t="str">
        <f ca="1">IF('Matriz de Riesgos'!$AO$380="","",IF('Matriz de Riesgos'!$AO$380='Matriz Calificación'!$D$56,'Matriz de Riesgos'!$E$380,IF('Matriz de Riesgos'!$AO$380&lt;&gt;'Matriz Calificación'!$D$56,"")))</f>
        <v/>
      </c>
      <c r="F59" s="127" t="str">
        <f ca="1">IF('Matriz de Riesgos'!$AO$389="","",IF('Matriz de Riesgos'!$AO$389='Matriz Calificación'!$D$56,'Matriz de Riesgos'!$E$389,IF('Matriz de Riesgos'!$AO$389&lt;&gt;'Matriz Calificación'!$D$56,"")))</f>
        <v/>
      </c>
      <c r="G59" s="127" t="str">
        <f ca="1">IF('Matriz de Riesgos'!$AO$398="","",IF('Matriz de Riesgos'!$AO$398='Matriz Calificación'!$D$56,'Matriz de Riesgos'!$E$398,IF('Matriz de Riesgos'!$AO$398&lt;&gt;'Matriz Calificación'!$D$56,"")))</f>
        <v/>
      </c>
      <c r="H59" s="127" t="str">
        <f ca="1">IF('Matriz de Riesgos'!$AO$407="","",IF('Matriz de Riesgos'!$AO$407='Matriz Calificación'!$D$56,'Matriz de Riesgos'!$E$407,IF('Matriz de Riesgos'!$AO$407&lt;&gt;'Matriz Calificación'!$D$56,"")))</f>
        <v/>
      </c>
      <c r="I59" s="127" t="str">
        <f ca="1">IF('Matriz de Riesgos'!$AO$416="","",IF('Matriz de Riesgos'!$AO$416='Matriz Calificación'!$D$56,'Matriz de Riesgos'!$E$416,IF('Matriz de Riesgos'!$AO$416&lt;&gt;'Matriz Calificación'!$D$56,"")))</f>
        <v/>
      </c>
      <c r="J59" s="127" t="str">
        <f ca="1">IF('Matriz de Riesgos'!$AO$425="","",IF('Matriz de Riesgos'!$AO$425='Matriz Calificación'!$D$56,'Matriz de Riesgos'!$E$425,IF('Matriz de Riesgos'!$AO$425&lt;&gt;'Matriz Calificación'!$D$56,"")))</f>
        <v/>
      </c>
      <c r="K59" s="127" t="str">
        <f ca="1">IF('Matriz de Riesgos'!$AO$434="","",IF('Matriz de Riesgos'!$AO$434='Matriz Calificación'!$D$56,'Matriz de Riesgos'!$E$434,IF('Matriz de Riesgos'!$AO$434&lt;&gt;'Matriz Calificación'!$D$56,"")))</f>
        <v/>
      </c>
      <c r="L59" s="127" t="str">
        <f ca="1">IF('Matriz de Riesgos'!$AO$443="","",IF('Matriz de Riesgos'!$AO$443='Matriz Calificación'!$D$56,'Matriz de Riesgos'!$E$443,IF('Matriz de Riesgos'!$AO$443&lt;&gt;'Matriz Calificación'!$D$56,"")))</f>
        <v/>
      </c>
      <c r="M59" s="127" t="str">
        <f ca="1">IF('Matriz de Riesgos'!$AO$452="","",IF('Matriz de Riesgos'!$AO$452='Matriz Calificación'!$D$56,'Matriz de Riesgos'!$E$452,IF('Matriz de Riesgos'!$AO$452&lt;&gt;'Matriz Calificación'!$D$56,"")))</f>
        <v/>
      </c>
      <c r="N59" s="130" t="str">
        <f ca="1">IF('Matriz de Riesgos'!$AO$371="","",IF('Matriz de Riesgos'!$ANU$371='Matriz Calificación'!$D$58,'Matriz de Riesgos'!$E$371,IF('Matriz de Riesgos'!$AO$371&lt;&gt;'Matriz Calificación'!$D$58,"")))</f>
        <v/>
      </c>
      <c r="O59" s="131" t="str">
        <f ca="1">IF('Matriz de Riesgos'!$AO$380="","",IF('Matriz de Riesgos'!$AO$380='Matriz Calificación'!$D$58,'Matriz de Riesgos'!$E$380,IF('Matriz de Riesgos'!$AO$380&lt;&gt;'Matriz Calificación'!$D$58,"")))</f>
        <v/>
      </c>
      <c r="P59" s="131" t="str">
        <f ca="1">IF('Matriz de Riesgos'!$AO$389="","",IF('Matriz de Riesgos'!$AO$389='Matriz Calificación'!$D$58,'Matriz de Riesgos'!$E$389,IF('Matriz de Riesgos'!$AO$389&lt;&gt;'Matriz Calificación'!$D$58,"")))</f>
        <v/>
      </c>
      <c r="Q59" s="131" t="str">
        <f ca="1">IF('Matriz de Riesgos'!$AO$398="","",IF('Matriz de Riesgos'!$AO$398='Matriz Calificación'!$D$58,'Matriz de Riesgos'!$E$398,IF('Matriz de Riesgos'!$AO$398&lt;&gt;'Matriz Calificación'!$D$58,"")))</f>
        <v/>
      </c>
      <c r="R59" s="131" t="str">
        <f ca="1">IF('Matriz de Riesgos'!$AO$407="","",IF('Matriz de Riesgos'!$AO$407='Matriz Calificación'!$D$58,'Matriz de Riesgos'!$E$407,IF('Matriz de Riesgos'!$AO$407&lt;&gt;'Matriz Calificación'!$D$58,"")))</f>
        <v/>
      </c>
      <c r="S59" s="131" t="str">
        <f ca="1">IF('Matriz de Riesgos'!$AO$416="","",IF('Matriz de Riesgos'!$AO$416='Matriz Calificación'!$D$58,'Matriz de Riesgos'!$E$416,IF('Matriz de Riesgos'!$AO$416&lt;&gt;'Matriz Calificación'!$D$58,"")))</f>
        <v/>
      </c>
      <c r="T59" s="131" t="str">
        <f ca="1">IF('Matriz de Riesgos'!$AO$425="","",IF('Matriz de Riesgos'!$AO$425='Matriz Calificación'!$D$58,'Matriz de Riesgos'!$E$425,IF('Matriz de Riesgos'!$AO$425&lt;&gt;'Matriz Calificación'!$D$58,"")))</f>
        <v/>
      </c>
      <c r="U59" s="131" t="str">
        <f ca="1">IF('Matriz de Riesgos'!$AO$434="","",IF('Matriz de Riesgos'!$AO$434='Matriz Calificación'!$D$58,'Matriz de Riesgos'!$E$434,IF('Matriz de Riesgos'!$AO$434&lt;&gt;'Matriz Calificación'!$D$58,"")))</f>
        <v/>
      </c>
      <c r="V59" s="131" t="str">
        <f ca="1">IF('Matriz de Riesgos'!$AO$443="","",IF('Matriz de Riesgos'!$AO$443='Matriz Calificación'!$D$58,'Matriz de Riesgos'!$E$443,IF('Matriz de Riesgos'!$AO$443&lt;&gt;'Matriz Calificación'!$D$58,"")))</f>
        <v/>
      </c>
      <c r="W59" s="132" t="str">
        <f ca="1">IF('Matriz de Riesgos'!$AO$452="","",IF('Matriz de Riesgos'!$AO$452='Matriz Calificación'!$D$58,'Matriz de Riesgos'!$E$452,IF('Matriz de Riesgos'!$AO$452&lt;&gt;'Matriz Calificación'!$D$58,"")))</f>
        <v/>
      </c>
      <c r="X59" s="130" t="str">
        <f ca="1">IF('Matriz de Riesgos'!$AO$371="","",IF('Matriz de Riesgos'!$AO$371='Matriz Calificación'!$D$59,'Matriz de Riesgos'!$E$371,IF('Matriz de Riesgos'!$AO$371&lt;&gt;'Matriz Calificación'!$D$59,"")))</f>
        <v/>
      </c>
      <c r="Y59" s="131" t="str">
        <f ca="1">IF('Matriz de Riesgos'!$AO$380="","",IF('Matriz de Riesgos'!$AO$380='Matriz Calificación'!$D$59,'Matriz de Riesgos'!$E$380,IF('Matriz de Riesgos'!$AO$380&lt;&gt;'Matriz Calificación'!$D$59,"")))</f>
        <v/>
      </c>
      <c r="Z59" s="131" t="str">
        <f ca="1">IF('Matriz de Riesgos'!$AO$389="","",IF('Matriz de Riesgos'!$AO$389='Matriz Calificación'!$D$59,'Matriz de Riesgos'!$E$389,IF('Matriz de Riesgos'!$AO$389&lt;&gt;'Matriz Calificación'!$D$59,"")))</f>
        <v/>
      </c>
      <c r="AA59" s="131" t="str">
        <f ca="1">IF('Matriz de Riesgos'!$AO$398="","",IF('Matriz de Riesgos'!$AO$398='Matriz Calificación'!$D$59,'Matriz de Riesgos'!$E$398,IF('Matriz de Riesgos'!$AO$398&lt;&gt;'Matriz Calificación'!$D$59,"")))</f>
        <v/>
      </c>
      <c r="AB59" s="131" t="str">
        <f ca="1">IF('Matriz de Riesgos'!$AO$407="","",IF('Matriz de Riesgos'!$AO$407='Matriz Calificación'!$D$59,'Matriz de Riesgos'!$E$407,IF('Matriz de Riesgos'!$AO$407&lt;&gt;'Matriz Calificación'!$D$59,"")))</f>
        <v/>
      </c>
      <c r="AC59" s="131" t="str">
        <f ca="1">IF('Matriz de Riesgos'!$AO$416="","",IF('Matriz de Riesgos'!$AO$416='Matriz Calificación'!$D$59,'Matriz de Riesgos'!$E$416,IF('Matriz de Riesgos'!$AO$416&lt;&gt;'Matriz Calificación'!$D$59,"")))</f>
        <v/>
      </c>
      <c r="AD59" s="131" t="str">
        <f ca="1">IF('Matriz de Riesgos'!$AO$425="","",IF('Matriz de Riesgos'!$AO$425='Matriz Calificación'!$D$59,'Matriz de Riesgos'!$E$425,IF('Matriz de Riesgos'!$AO$425&lt;&gt;'Matriz Calificación'!$D$59,"")))</f>
        <v/>
      </c>
      <c r="AE59" s="131" t="str">
        <f ca="1">IF('Matriz de Riesgos'!$AO$434="","",IF('Matriz de Riesgos'!$AO$434='Matriz Calificación'!$D$59,'Matriz de Riesgos'!$E$434,IF('Matriz de Riesgos'!$AO$434&lt;&gt;'Matriz Calificación'!$D$59,"")))</f>
        <v/>
      </c>
      <c r="AF59" s="131" t="str">
        <f ca="1">IF('Matriz de Riesgos'!$AO$443="","",IF('Matriz de Riesgos'!$AO$443='Matriz Calificación'!$D$59,'Matriz de Riesgos'!$E$443,IF('Matriz de Riesgos'!$AO$443&lt;&gt;'Matriz Calificación'!$D$59,"")))</f>
        <v/>
      </c>
      <c r="AG59" s="132" t="str">
        <f ca="1">IF('Matriz de Riesgos'!$AO$452="","",IF('Matriz de Riesgos'!$AO$452='Matriz Calificación'!$D$59,'Matriz de Riesgos'!$E$452,IF('Matriz de Riesgos'!$AO$452&lt;&gt;'Matriz Calificación'!$D$59,"")))</f>
        <v/>
      </c>
      <c r="AH59" s="128" t="str">
        <f ca="1">IF('Matriz de Riesgos'!$AO$371="","",IF('Matriz de Riesgos'!$AO$371='Matriz Calificación'!$D$66,'Matriz de Riesgos'!$E$371,IF('Matriz de Riesgos'!$AO$371&lt;&gt;'Matriz Calificación'!$D$66,"")))</f>
        <v/>
      </c>
      <c r="AI59" s="129" t="str">
        <f ca="1">IF('Matriz de Riesgos'!$AO$380="","",IF('Matriz de Riesgos'!$AO$380='Matriz Calificación'!$D$66,'Matriz de Riesgos'!$E$380,IF('Matriz de Riesgos'!$AO$380&lt;&gt;'Matriz Calificación'!$D$66,"")))</f>
        <v/>
      </c>
      <c r="AJ59" s="129" t="str">
        <f ca="1">IF('Matriz de Riesgos'!$AO$389="","",IF('Matriz de Riesgos'!$AO$389='Matriz Calificación'!$D$66,'Matriz de Riesgos'!$E$389,IF('Matriz de Riesgos'!$AO$389&lt;&gt;'Matriz Calificación'!$D$66,"")))</f>
        <v/>
      </c>
      <c r="AK59" s="129" t="str">
        <f ca="1">IF('Matriz de Riesgos'!$AO$398="","",IF('Matriz de Riesgos'!$AO$398='Matriz Calificación'!$D$66,'Matriz de Riesgos'!$E$398,IF('Matriz de Riesgos'!$AO$398&lt;&gt;'Matriz Calificación'!$D$66,"")))</f>
        <v/>
      </c>
      <c r="AL59" s="129" t="str">
        <f ca="1">IF('Matriz de Riesgos'!$AO$407="","",IF('Matriz de Riesgos'!$AO$407='Matriz Calificación'!$D$66,'Matriz de Riesgos'!$E$407,IF('Matriz de Riesgos'!$AO$407&lt;&gt;'Matriz Calificación'!$D$66,"")))</f>
        <v/>
      </c>
      <c r="AM59" s="129" t="str">
        <f ca="1">IF('Matriz de Riesgos'!$AO$416="","",IF('Matriz de Riesgos'!$AO$416='Matriz Calificación'!$D$66,'Matriz de Riesgos'!$E$416,IF('Matriz de Riesgos'!$AO$416&lt;&gt;'Matriz Calificación'!$D$66,"")))</f>
        <v/>
      </c>
      <c r="AN59" s="129" t="str">
        <f ca="1">IF('Matriz de Riesgos'!$AO$425="","",IF('Matriz de Riesgos'!$AO$425='Matriz Calificación'!$D$66,'Matriz de Riesgos'!$E$425,IF('Matriz de Riesgos'!$AO$425&lt;&gt;'Matriz Calificación'!$D$66,"")))</f>
        <v/>
      </c>
      <c r="AO59" s="129" t="str">
        <f ca="1">IF('Matriz de Riesgos'!$AO$434="","",IF('Matriz de Riesgos'!$AO$434='Matriz Calificación'!$D$66,'Matriz de Riesgos'!$E$434,IF('Matriz de Riesgos'!$AO$434&lt;&gt;'Matriz Calificación'!$D$66,"")))</f>
        <v/>
      </c>
      <c r="AP59" s="129" t="str">
        <f ca="1">IF('Matriz de Riesgos'!$AO$443="","",IF('Matriz de Riesgos'!$AO$443='Matriz Calificación'!$D$66,'Matriz de Riesgos'!$E$443,IF('Matriz de Riesgos'!$AO$443&lt;&gt;'Matriz Calificación'!$D$66,"")))</f>
        <v/>
      </c>
      <c r="AQ59" s="133" t="str">
        <f ca="1">IF('Matriz de Riesgos'!$AO$452="","",IF('Matriz de Riesgos'!$AO$452='Matriz Calificación'!$D$66,'Matriz de Riesgos'!$E$452,IF('Matriz de Riesgos'!$AO$452&lt;&gt;'Matriz Calificación'!$D$66,"")))</f>
        <v/>
      </c>
      <c r="AR59" s="134" t="str">
        <f ca="1">IF('Matriz de Riesgos'!$AO$371="","",IF('Matriz de Riesgos'!$AO$371='Matriz Calificación'!$D$75,'Matriz de Riesgos'!$E$371,IF('Matriz de Riesgos'!$AO$371&lt;&gt;'Matriz Calificación'!$D$75,"")))</f>
        <v/>
      </c>
      <c r="AS59" s="135" t="str">
        <f ca="1">IF('Matriz de Riesgos'!$AO$380="","",IF('Matriz de Riesgos'!$AO$380='Matriz Calificación'!$D$75,'Matriz de Riesgos'!$E$380,IF('Matriz de Riesgos'!$AO$380&lt;&gt;'Matriz Calificación'!$D$75,"")))</f>
        <v/>
      </c>
      <c r="AT59" s="135" t="str">
        <f ca="1">IF('Matriz de Riesgos'!$AO$389="","",IF('Matriz de Riesgos'!$AO$389='Matriz Calificación'!$D$75,'Matriz de Riesgos'!$E$389,IF('Matriz de Riesgos'!$AO$389&lt;&gt;'Matriz Calificación'!$D$75,"")))</f>
        <v/>
      </c>
      <c r="AU59" s="135" t="str">
        <f ca="1">IF('Matriz de Riesgos'!$AO$398="","",IF('Matriz de Riesgos'!$AO$398='Matriz Calificación'!$D$75,'Matriz de Riesgos'!$E$398,IF('Matriz de Riesgos'!$AO$398&lt;&gt;'Matriz Calificación'!$D$75,"")))</f>
        <v/>
      </c>
      <c r="AV59" s="151" t="str">
        <f ca="1">IF('Matriz de Riesgos'!$AO$407="","",IF('Matriz de Riesgos'!$AO$407='Matriz Calificación'!$D$75,'Matriz de Riesgos'!$E$407,IF('Matriz de Riesgos'!$AO$407&lt;&gt;'Matriz Calificación'!$D$75,"")))</f>
        <v/>
      </c>
      <c r="AW59" s="151" t="str">
        <f ca="1">IF('Matriz de Riesgos'!$AO$416="","",IF('Matriz de Riesgos'!$AO$416='Matriz Calificación'!$D$75,'Matriz de Riesgos'!$E$416,IF('Matriz de Riesgos'!$AO$416&lt;&gt;'Matriz Calificación'!$D$75,"")))</f>
        <v/>
      </c>
      <c r="AX59" s="151" t="str">
        <f ca="1">IF('Matriz de Riesgos'!$AO$425="","",IF('Matriz de Riesgos'!$AO$425='Matriz Calificación'!$D$75,'Matriz de Riesgos'!$E$425,IF('Matriz de Riesgos'!$AO$425&lt;&gt;'Matriz Calificación'!$D$75,"")))</f>
        <v/>
      </c>
      <c r="AY59" s="151" t="str">
        <f ca="1">IF('Matriz de Riesgos'!$AO$434="","",IF('Matriz de Riesgos'!$AO$434='Matriz Calificación'!$D$75,'Matriz de Riesgos'!$E$434,IF('Matriz de Riesgos'!$AO$434&lt;&gt;'Matriz Calificación'!$D$75,"")))</f>
        <v/>
      </c>
      <c r="AZ59" s="151" t="str">
        <f ca="1">IF('Matriz de Riesgos'!$AO$443="","",IF('Matriz de Riesgos'!$AO$443='Matriz Calificación'!$D$75,'Matriz de Riesgos'!$E$443,IF('Matriz de Riesgos'!$AO$443&lt;&gt;'Matriz Calificación'!$D$75,"")))</f>
        <v/>
      </c>
      <c r="BA59" s="136" t="str">
        <f ca="1">IF('Matriz de Riesgos'!$AO$452="","",IF('Matriz de Riesgos'!$AO$452='Matriz Calificación'!$D$75,'Matriz de Riesgos'!$E$452,IF('Matriz de Riesgos'!$AO$452&lt;&gt;'Matriz Calificación'!$D$75,"")))</f>
        <v/>
      </c>
    </row>
    <row r="60" spans="2:57" ht="12" customHeight="1" x14ac:dyDescent="0.25">
      <c r="B60" s="354"/>
      <c r="C60" s="355"/>
      <c r="D60" s="126" t="str">
        <f ca="1">IF('Matriz de Riesgos'!$AO$461="","",IF('Matriz de Riesgos'!$AO$461='Matriz Calificación'!$D$56,'Matriz de Riesgos'!$E$461,IF('Matriz de Riesgos'!$AO$461&lt;&gt;'Matriz Calificación'!$D$56,"")))</f>
        <v/>
      </c>
      <c r="E60" s="127" t="str">
        <f ca="1">IF('Matriz de Riesgos'!$AO$470="","",IF('Matriz de Riesgos'!$AO$470='Matriz Calificación'!$D$56,'Matriz de Riesgos'!$E$470,IF('Matriz de Riesgos'!$AO$470&lt;&gt;'Matriz Calificación'!$D$56,"")))</f>
        <v/>
      </c>
      <c r="F60" s="127" t="str">
        <f ca="1">IF('Matriz de Riesgos'!$AO$479="","",IF('Matriz de Riesgos'!$AO$479='Matriz Calificación'!$D$56,'Matriz de Riesgos'!$E$479,IF('Matriz de Riesgos'!$AO$479&lt;&gt;'Matriz Calificación'!$D$56,"")))</f>
        <v/>
      </c>
      <c r="G60" s="127" t="str">
        <f ca="1">IF('Matriz de Riesgos'!$AO$488="","",IF('Matriz de Riesgos'!$AO$488='Matriz Calificación'!$D$56,'Matriz de Riesgos'!$E$488,IF('Matriz de Riesgos'!$AO$488&lt;&gt;'Matriz Calificación'!$D$56,"")))</f>
        <v/>
      </c>
      <c r="H60" s="127" t="str">
        <f ca="1">IF('Matriz de Riesgos'!$AO$497="","",IF('Matriz de Riesgos'!$AO$497='Matriz Calificación'!$D$56,'Matriz de Riesgos'!$E$497,IF('Matriz de Riesgos'!$AO$497&lt;&gt;'Matriz Calificación'!$D$56,"")))</f>
        <v/>
      </c>
      <c r="I60" s="127" t="str">
        <f ca="1">IF('Matriz de Riesgos'!$AO$506="","",IF('Matriz de Riesgos'!$AO$506='Matriz Calificación'!$D$56,'Matriz de Riesgos'!$E$506,IF('Matriz de Riesgos'!$AO$506&lt;&gt;'Matriz Calificación'!$D$56,"")))</f>
        <v/>
      </c>
      <c r="J60" s="127" t="str">
        <f ca="1">IF('Matriz de Riesgos'!$AO$515="","",IF('Matriz de Riesgos'!$AO$515='Matriz Calificación'!$D$56,'Matriz de Riesgos'!$E$515,IF('Matriz de Riesgos'!$AO$515&lt;&gt;'Matriz Calificación'!$D$56,"")))</f>
        <v/>
      </c>
      <c r="K60" s="127" t="str">
        <f ca="1">IF('Matriz de Riesgos'!$AO$524="","",IF('Matriz de Riesgos'!$AO$524='Matriz Calificación'!$D$56,'Matriz de Riesgos'!$E$524,IF('Matriz de Riesgos'!$AO$524&lt;&gt;'Matriz Calificación'!$D$56,"")))</f>
        <v/>
      </c>
      <c r="L60" s="127" t="str">
        <f ca="1">IF('Matriz de Riesgos'!$AO$533="","",IF('Matriz de Riesgos'!$AO$533='Matriz Calificación'!$D$56,'Matriz de Riesgos'!$E$533,IF('Matriz de Riesgos'!$AO$533&lt;&gt;'Matriz Calificación'!$D$56,"")))</f>
        <v/>
      </c>
      <c r="M60" s="127" t="str">
        <f ca="1">IF('Matriz de Riesgos'!$AO$542="","",IF('Matriz de Riesgos'!$AO$542='Matriz Calificación'!$D$56,'Matriz de Riesgos'!$E$542,IF('Matriz de Riesgos'!$AO$542&lt;&gt;'Matriz Calificación'!$D$56,"")))</f>
        <v/>
      </c>
      <c r="N60" s="130" t="str">
        <f ca="1">IF('Matriz de Riesgos'!$AO$461="","",IF('Matriz de Riesgos'!$ANU$461='Matriz Calificación'!$D$58,'Matriz de Riesgos'!$E$461,IF('Matriz de Riesgos'!$AO$461&lt;&gt;'Matriz Calificación'!$D$58,"")))</f>
        <v/>
      </c>
      <c r="O60" s="131" t="str">
        <f ca="1">IF('Matriz de Riesgos'!$AO$470="","",IF('Matriz de Riesgos'!$AO$470='Matriz Calificación'!$D$58,'Matriz de Riesgos'!$E$470,IF('Matriz de Riesgos'!$AO$470&lt;&gt;'Matriz Calificación'!$D$58,"")))</f>
        <v/>
      </c>
      <c r="P60" s="131" t="str">
        <f ca="1">IF('Matriz de Riesgos'!$AO$479="","",IF('Matriz de Riesgos'!$AO$479='Matriz Calificación'!$D$58,'Matriz de Riesgos'!$E$479,IF('Matriz de Riesgos'!$AO$479&lt;&gt;'Matriz Calificación'!$D$58,"")))</f>
        <v/>
      </c>
      <c r="Q60" s="131" t="str">
        <f ca="1">IF('Matriz de Riesgos'!$AO$488="","",IF('Matriz de Riesgos'!$AO$488='Matriz Calificación'!$D$58,'Matriz de Riesgos'!$E$488,IF('Matriz de Riesgos'!$AO$488&lt;&gt;'Matriz Calificación'!$D$58,"")))</f>
        <v/>
      </c>
      <c r="R60" s="131" t="str">
        <f ca="1">IF('Matriz de Riesgos'!$AO$497="","",IF('Matriz de Riesgos'!$AO$497='Matriz Calificación'!$D$58,'Matriz de Riesgos'!$E$497,IF('Matriz de Riesgos'!$AO$497&lt;&gt;'Matriz Calificación'!$D$58,"")))</f>
        <v/>
      </c>
      <c r="S60" s="131" t="str">
        <f ca="1">IF('Matriz de Riesgos'!$AO$506="","",IF('Matriz de Riesgos'!$AO$506='Matriz Calificación'!$D$58,'Matriz de Riesgos'!$E$506,IF('Matriz de Riesgos'!$AO$506&lt;&gt;'Matriz Calificación'!$D$58,"")))</f>
        <v/>
      </c>
      <c r="T60" s="131" t="str">
        <f ca="1">IF('Matriz de Riesgos'!$AO$515="","",IF('Matriz de Riesgos'!$AO$515='Matriz Calificación'!$D$58,'Matriz de Riesgos'!$E$515,IF('Matriz de Riesgos'!$AO$515&lt;&gt;'Matriz Calificación'!$D$58,"")))</f>
        <v/>
      </c>
      <c r="U60" s="131" t="str">
        <f ca="1">IF('Matriz de Riesgos'!$AO$524="","",IF('Matriz de Riesgos'!$AO$524='Matriz Calificación'!$D$58,'Matriz de Riesgos'!$E$524,IF('Matriz de Riesgos'!$AO$524&lt;&gt;'Matriz Calificación'!$D$58,"")))</f>
        <v/>
      </c>
      <c r="V60" s="131" t="str">
        <f ca="1">IF('Matriz de Riesgos'!$AO$533="","",IF('Matriz de Riesgos'!$AO$533='Matriz Calificación'!$D$58,'Matriz de Riesgos'!$E$533,IF('Matriz de Riesgos'!$AO$533&lt;&gt;'Matriz Calificación'!$D$58,"")))</f>
        <v/>
      </c>
      <c r="W60" s="132" t="str">
        <f ca="1">IF('Matriz de Riesgos'!$AO$542="","",IF('Matriz de Riesgos'!$AO$542='Matriz Calificación'!$D$58,'Matriz de Riesgos'!$E$542,IF('Matriz de Riesgos'!$AO$542&lt;&gt;'Matriz Calificación'!$D$58,"")))</f>
        <v/>
      </c>
      <c r="X60" s="130" t="str">
        <f ca="1">IF('Matriz de Riesgos'!$AO$461="","",IF('Matriz de Riesgos'!$AO$461='Matriz Calificación'!$D$59,'Matriz de Riesgos'!$E$461,IF('Matriz de Riesgos'!$AO$461&lt;&gt;'Matriz Calificación'!$D$59,"")))</f>
        <v/>
      </c>
      <c r="Y60" s="131" t="str">
        <f ca="1">IF('Matriz de Riesgos'!$AO$470="","",IF('Matriz de Riesgos'!$AO$470='Matriz Calificación'!$D$59,'Matriz de Riesgos'!$E$470,IF('Matriz de Riesgos'!$AO$470&lt;&gt;'Matriz Calificación'!$D$59,"")))</f>
        <v/>
      </c>
      <c r="Z60" s="131" t="str">
        <f ca="1">IF('Matriz de Riesgos'!$AO$479="","",IF('Matriz de Riesgos'!$AO$479='Matriz Calificación'!$D$59,'Matriz de Riesgos'!$E$479,IF('Matriz de Riesgos'!$AO$479&lt;&gt;'Matriz Calificación'!$D$59,"")))</f>
        <v/>
      </c>
      <c r="AA60" s="131" t="str">
        <f ca="1">IF('Matriz de Riesgos'!$AO$488="","",IF('Matriz de Riesgos'!$AO$488='Matriz Calificación'!$D$59,'Matriz de Riesgos'!$E$488,IF('Matriz de Riesgos'!$AO$488&lt;&gt;'Matriz Calificación'!$D$59,"")))</f>
        <v/>
      </c>
      <c r="AB60" s="131" t="str">
        <f ca="1">IF('Matriz de Riesgos'!$AO$497="","",IF('Matriz de Riesgos'!$AO$497='Matriz Calificación'!$D$59,'Matriz de Riesgos'!$E$497,IF('Matriz de Riesgos'!$AO$497&lt;&gt;'Matriz Calificación'!$D$59,"")))</f>
        <v/>
      </c>
      <c r="AC60" s="131" t="str">
        <f ca="1">IF('Matriz de Riesgos'!$AO$506="","",IF('Matriz de Riesgos'!$AO$506='Matriz Calificación'!$D$59,'Matriz de Riesgos'!$E$506,IF('Matriz de Riesgos'!$AO$506&lt;&gt;'Matriz Calificación'!$D$59,"")))</f>
        <v/>
      </c>
      <c r="AD60" s="131" t="str">
        <f ca="1">IF('Matriz de Riesgos'!$AO$515="","",IF('Matriz de Riesgos'!$AO$515='Matriz Calificación'!$D$59,'Matriz de Riesgos'!$E$515,IF('Matriz de Riesgos'!$AO$515&lt;&gt;'Matriz Calificación'!$D$59,"")))</f>
        <v/>
      </c>
      <c r="AE60" s="131" t="str">
        <f ca="1">IF('Matriz de Riesgos'!$AO$524="","",IF('Matriz de Riesgos'!$AO$524='Matriz Calificación'!$D$59,'Matriz de Riesgos'!$E$524,IF('Matriz de Riesgos'!$AO$524&lt;&gt;'Matriz Calificación'!$D$59,"")))</f>
        <v/>
      </c>
      <c r="AF60" s="131" t="str">
        <f ca="1">IF('Matriz de Riesgos'!$AO$533="","",IF('Matriz de Riesgos'!$AO$533='Matriz Calificación'!$D$59,'Matriz de Riesgos'!$E$533,IF('Matriz de Riesgos'!$AO$533&lt;&gt;'Matriz Calificación'!$D$59,"")))</f>
        <v/>
      </c>
      <c r="AG60" s="132" t="str">
        <f ca="1">IF('Matriz de Riesgos'!$AO$542="","",IF('Matriz de Riesgos'!$AO$542='Matriz Calificación'!$D$59,'Matriz de Riesgos'!$E$542,IF('Matriz de Riesgos'!$AO$542&lt;&gt;'Matriz Calificación'!$D$59,"")))</f>
        <v/>
      </c>
      <c r="AH60" s="128" t="str">
        <f ca="1">IF('Matriz de Riesgos'!$AO$461="","",IF('Matriz de Riesgos'!$AO$461='Matriz Calificación'!$D$66,'Matriz de Riesgos'!$E$461,IF('Matriz de Riesgos'!$AO$461&lt;&gt;'Matriz Calificación'!$D$66,"")))</f>
        <v/>
      </c>
      <c r="AI60" s="129" t="str">
        <f ca="1">IF('Matriz de Riesgos'!$AO$470="","",IF('Matriz de Riesgos'!$AO$470='Matriz Calificación'!$D$66,'Matriz de Riesgos'!$E$470,IF('Matriz de Riesgos'!$AO$470&lt;&gt;'Matriz Calificación'!$D$66,"")))</f>
        <v/>
      </c>
      <c r="AJ60" s="129" t="str">
        <f ca="1">IF('Matriz de Riesgos'!$AO$479="","",IF('Matriz de Riesgos'!$AO$479='Matriz Calificación'!$D$66,'Matriz de Riesgos'!$E$479,IF('Matriz de Riesgos'!$AO$479&lt;&gt;'Matriz Calificación'!$D$66,"")))</f>
        <v/>
      </c>
      <c r="AK60" s="129" t="str">
        <f ca="1">IF('Matriz de Riesgos'!$AO$488="","",IF('Matriz de Riesgos'!$AO$488='Matriz Calificación'!$D$66,'Matriz de Riesgos'!$E$488,IF('Matriz de Riesgos'!$AO$488&lt;&gt;'Matriz Calificación'!$D$66,"")))</f>
        <v/>
      </c>
      <c r="AL60" s="129" t="str">
        <f ca="1">IF('Matriz de Riesgos'!$AO$497="","",IF('Matriz de Riesgos'!$AO$497='Matriz Calificación'!$D$66,'Matriz de Riesgos'!$E$497,IF('Matriz de Riesgos'!$AO$497&lt;&gt;'Matriz Calificación'!$D$66,"")))</f>
        <v/>
      </c>
      <c r="AM60" s="129" t="str">
        <f ca="1">IF('Matriz de Riesgos'!$AO$506="","",IF('Matriz de Riesgos'!$AO$506='Matriz Calificación'!$D$66,'Matriz de Riesgos'!$E$506,IF('Matriz de Riesgos'!$AO$506&lt;&gt;'Matriz Calificación'!$D$66,"")))</f>
        <v/>
      </c>
      <c r="AN60" s="129" t="str">
        <f ca="1">IF('Matriz de Riesgos'!$AO$515="","",IF('Matriz de Riesgos'!$AO$515='Matriz Calificación'!$D$66,'Matriz de Riesgos'!$E$515,IF('Matriz de Riesgos'!$AO$515&lt;&gt;'Matriz Calificación'!$D$66,"")))</f>
        <v/>
      </c>
      <c r="AO60" s="129" t="str">
        <f ca="1">IF('Matriz de Riesgos'!$AO$524="","",IF('Matriz de Riesgos'!$AO$524='Matriz Calificación'!$D$66,'Matriz de Riesgos'!$E$524,IF('Matriz de Riesgos'!$AO$524&lt;&gt;'Matriz Calificación'!$D$66,"")))</f>
        <v/>
      </c>
      <c r="AP60" s="129" t="str">
        <f ca="1">IF('Matriz de Riesgos'!$AO$533="","",IF('Matriz de Riesgos'!$AO$533='Matriz Calificación'!$D$66,'Matriz de Riesgos'!$E$533,IF('Matriz de Riesgos'!$AO$533&lt;&gt;'Matriz Calificación'!$D$66,"")))</f>
        <v/>
      </c>
      <c r="AQ60" s="133" t="str">
        <f ca="1">IF('Matriz de Riesgos'!$AO$542="","",IF('Matriz de Riesgos'!$AO$542='Matriz Calificación'!$D$66,'Matriz de Riesgos'!$E$542,IF('Matriz de Riesgos'!$AO$542&lt;&gt;'Matriz Calificación'!$D$66,"")))</f>
        <v/>
      </c>
      <c r="AR60" s="134" t="str">
        <f ca="1">IF('Matriz de Riesgos'!$AO$461="","",IF('Matriz de Riesgos'!$W$461='Matriz Calificación'!$D$75,'Matriz de Riesgos'!$E$461,IF('Matriz de Riesgos'!$AO$461&lt;&gt;'Matriz Calificación'!$D$75,"")))</f>
        <v/>
      </c>
      <c r="AS60" s="135" t="str">
        <f ca="1">IF('Matriz de Riesgos'!$AO$470="","",IF('Matriz de Riesgos'!$AO$470='Matriz Calificación'!$D$75,'Matriz de Riesgos'!$E$470,IF('Matriz de Riesgos'!$AO$470&lt;&gt;'Matriz Calificación'!$D$75,"")))</f>
        <v/>
      </c>
      <c r="AT60" s="135" t="str">
        <f ca="1">IF('Matriz de Riesgos'!$AO$479="","",IF('Matriz de Riesgos'!$AO$479='Matriz Calificación'!$D$75,'Matriz de Riesgos'!$E$479,IF('Matriz de Riesgos'!$AO$479&lt;&gt;'Matriz Calificación'!$D$75,"")))</f>
        <v/>
      </c>
      <c r="AU60" s="135" t="str">
        <f ca="1">IF('Matriz de Riesgos'!$AO$488="","",IF('Matriz de Riesgos'!$AO$488='Matriz Calificación'!$D$75,'Matriz de Riesgos'!$E$488,IF('Matriz de Riesgos'!$AO$488&lt;&gt;'Matriz Calificación'!$D$75,"")))</f>
        <v/>
      </c>
      <c r="AV60" s="151" t="str">
        <f ca="1">IF('Matriz de Riesgos'!$AO$497="","",IF('Matriz de Riesgos'!$AO$497='Matriz Calificación'!$D$75,'Matriz de Riesgos'!$E$497,IF('Matriz de Riesgos'!$AO$497&lt;&gt;'Matriz Calificación'!$D$75,"")))</f>
        <v/>
      </c>
      <c r="AW60" s="151" t="str">
        <f ca="1">IF('Matriz de Riesgos'!$AO$506="","",IF('Matriz de Riesgos'!$AO$506='Matriz Calificación'!$D$75,'Matriz de Riesgos'!$E$506,IF('Matriz de Riesgos'!$AO$506&lt;&gt;'Matriz Calificación'!$D$75,"")))</f>
        <v/>
      </c>
      <c r="AX60" s="151" t="str">
        <f ca="1">IF('Matriz de Riesgos'!$AO$515="","",IF('Matriz de Riesgos'!$AO$515='Matriz Calificación'!$D$75,'Matriz de Riesgos'!$E$515,IF('Matriz de Riesgos'!$AO$515&lt;&gt;'Matriz Calificación'!$D$75,"")))</f>
        <v/>
      </c>
      <c r="AY60" s="151" t="str">
        <f ca="1">IF('Matriz de Riesgos'!$AO$524="","",IF('Matriz de Riesgos'!$AO$524='Matriz Calificación'!$D$75,'Matriz de Riesgos'!$E$524,IF('Matriz de Riesgos'!$AO$524&lt;&gt;'Matriz Calificación'!$D$75,"")))</f>
        <v/>
      </c>
      <c r="AZ60" s="151" t="str">
        <f ca="1">IF('Matriz de Riesgos'!$AO$533="","",IF('Matriz de Riesgos'!$AO$533='Matriz Calificación'!$D$75,'Matriz de Riesgos'!$E$533,IF('Matriz de Riesgos'!$AO$533&lt;&gt;'Matriz Calificación'!$D$75,"")))</f>
        <v/>
      </c>
      <c r="BA60" s="136" t="str">
        <f ca="1">IF('Matriz de Riesgos'!$AO$542="","",IF('Matriz de Riesgos'!$AO$542='Matriz Calificación'!$D$75,'Matriz de Riesgos'!$E$542,IF('Matriz de Riesgos'!$AO$542&lt;&gt;'Matriz Calificación'!$D$75,"")))</f>
        <v/>
      </c>
    </row>
    <row r="61" spans="2:57" ht="12" customHeight="1" x14ac:dyDescent="0.25">
      <c r="B61" s="355"/>
      <c r="C61" s="355"/>
      <c r="D61" s="126" t="str">
        <f ca="1">IF('Matriz de Riesgos'!$AO$551="","",IF('Matriz de Riesgos'!$AO$551='Matriz Calificación'!$D$56,'Matriz de Riesgos'!$E$551,IF('Matriz de Riesgos'!$AO$551&lt;&gt;'Matriz Calificación'!$D$56,"")))</f>
        <v/>
      </c>
      <c r="E61" s="127" t="str">
        <f ca="1">IF('Matriz de Riesgos'!$AO$560="","",IF('Matriz de Riesgos'!$AO$560='Matriz Calificación'!$D$56,'Matriz de Riesgos'!$E$560,IF('Matriz de Riesgos'!$AO$560&lt;&gt;'Matriz Calificación'!$D$56,"")))</f>
        <v/>
      </c>
      <c r="F61" s="127" t="str">
        <f ca="1">IF('Matriz de Riesgos'!$AO$569="","",IF('Matriz de Riesgos'!$AO$569='Matriz Calificación'!$D$56,'Matriz de Riesgos'!$E$569,IF('Matriz de Riesgos'!$AO$569&lt;&gt;'Matriz Calificación'!$D$56,"")))</f>
        <v/>
      </c>
      <c r="G61" s="127" t="str">
        <f ca="1">IF('Matriz de Riesgos'!$AO$578="","",IF('Matriz de Riesgos'!$AO$578='Matriz Calificación'!$D$56,'Matriz de Riesgos'!$E$578,IF('Matriz de Riesgos'!$AO$578&lt;&gt;'Matriz Calificación'!$D$56,"")))</f>
        <v/>
      </c>
      <c r="H61" s="127" t="str">
        <f ca="1">IF('Matriz de Riesgos'!$AO$587="","",IF('Matriz de Riesgos'!$AO$587='Matriz Calificación'!$D$56,'Matriz de Riesgos'!$E$587,IF('Matriz de Riesgos'!$AO$587&lt;&gt;'Matriz Calificación'!$D$56,"")))</f>
        <v/>
      </c>
      <c r="I61" s="127" t="str">
        <f ca="1">IF('Matriz de Riesgos'!$AO$596="","",IF('Matriz de Riesgos'!$AO$596='Matriz Calificación'!$D$56,'Matriz de Riesgos'!$E$596,IF('Matriz de Riesgos'!$AO$596&lt;&gt;'Matriz Calificación'!$D$56,"")))</f>
        <v/>
      </c>
      <c r="J61" s="127" t="str">
        <f ca="1">IF('Matriz de Riesgos'!$AO$605="","",IF('Matriz de Riesgos'!$AO$605='Matriz Calificación'!$D$56,'Matriz de Riesgos'!$E$605,IF('Matriz de Riesgos'!$AO$605&lt;&gt;'Matriz Calificación'!$D$56,"")))</f>
        <v/>
      </c>
      <c r="K61" s="127" t="str">
        <f ca="1">IF('Matriz de Riesgos'!$AO$614="","",IF('Matriz de Riesgos'!$AO$614='Matriz Calificación'!$D$56,'Matriz de Riesgos'!$E$614,IF('Matriz de Riesgos'!$AO$614&lt;&gt;'Matriz Calificación'!$D$56,"")))</f>
        <v/>
      </c>
      <c r="L61" s="127" t="str">
        <f ca="1">IF('Matriz de Riesgos'!$AO$623="","",IF('Matriz de Riesgos'!$AO$623='Matriz Calificación'!$D$56,'Matriz de Riesgos'!$E$623,IF('Matriz de Riesgos'!$AO$623&lt;&gt;'Matriz Calificación'!$D$56,"")))</f>
        <v/>
      </c>
      <c r="M61" s="127" t="str">
        <f ca="1">IF('Matriz de Riesgos'!$AO$632="","",IF('Matriz de Riesgos'!$AO$632='Matriz Calificación'!$D$56,'Matriz de Riesgos'!$E$632,IF('Matriz de Riesgos'!$AO$632&lt;&gt;'Matriz Calificación'!$D$56,"")))</f>
        <v/>
      </c>
      <c r="N61" s="160" t="str">
        <f ca="1">IF('Matriz de Riesgos'!$AO$551="","",IF('Matriz de Riesgos'!$AO$551='Matriz Calificación'!$D$58,'Matriz de Riesgos'!$E$551,IF('Matriz de Riesgos'!$AO$551&lt;&gt;'Matriz Calificación'!$D$58,"")))</f>
        <v/>
      </c>
      <c r="O61" s="161" t="str">
        <f ca="1">IF('Matriz de Riesgos'!$AO$560="","",IF('Matriz de Riesgos'!$AO$560='Matriz Calificación'!$D$58,'Matriz de Riesgos'!$E$560,IF('Matriz de Riesgos'!$AO$560&lt;&gt;'Matriz Calificación'!$D$58,"")))</f>
        <v/>
      </c>
      <c r="P61" s="161" t="str">
        <f ca="1">IF('Matriz de Riesgos'!$AO$569="","",IF('Matriz de Riesgos'!$AO$569='Matriz Calificación'!$D$58,'Matriz de Riesgos'!$E$569,IF('Matriz de Riesgos'!$AO$569&lt;&gt;'Matriz Calificación'!$D$58,"")))</f>
        <v/>
      </c>
      <c r="Q61" s="161" t="str">
        <f ca="1">IF('Matriz de Riesgos'!$AO$578="","",IF('Matriz de Riesgos'!$AO$578='Matriz Calificación'!$D$58,'Matriz de Riesgos'!$E$578,IF('Matriz de Riesgos'!$ANU$578&lt;&gt;'Matriz Calificación'!$D$58,"")))</f>
        <v/>
      </c>
      <c r="R61" s="162" t="str">
        <f ca="1">IF('Matriz de Riesgos'!$AO$587="","",IF('Matriz de Riesgos'!$AO$587='Matriz Calificación'!$D$58,'Matriz de Riesgos'!$E$587,IF('Matriz de Riesgos'!$AO$587&lt;&gt;'Matriz Calificación'!$D$58,"")))</f>
        <v/>
      </c>
      <c r="S61" s="162" t="str">
        <f ca="1">IF('Matriz de Riesgos'!$AO$596="","",IF('Matriz de Riesgos'!$AO$596='Matriz Calificación'!$D$58,'Matriz de Riesgos'!$E$596,IF('Matriz de Riesgos'!$AO$596&lt;&gt;'Matriz Calificación'!$D$58,"")))</f>
        <v/>
      </c>
      <c r="T61" s="162" t="str">
        <f ca="1">IF('Matriz de Riesgos'!$AO$605="","",IF('Matriz de Riesgos'!$AO$605='Matriz Calificación'!$D$58,'Matriz de Riesgos'!$E$605,IF('Matriz de Riesgos'!$AO$605&lt;&gt;'Matriz Calificación'!$D$58,"")))</f>
        <v/>
      </c>
      <c r="U61" s="162" t="str">
        <f ca="1">IF('Matriz de Riesgos'!$AO$614="","",IF('Matriz de Riesgos'!$AO$614='Matriz Calificación'!$D$58,'Matriz de Riesgos'!$E$614,IF('Matriz de Riesgos'!$ANU$614&lt;&gt;'Matriz Calificación'!$D$58,"")))</f>
        <v/>
      </c>
      <c r="V61" s="162" t="str">
        <f ca="1">IF('Matriz de Riesgos'!$AO$623="","",IF('Matriz de Riesgos'!$AO$623='Matriz Calificación'!$D$58,'Matriz de Riesgos'!$E$623,IF('Matriz de Riesgos'!$AO$623&lt;&gt;'Matriz Calificación'!$D$58,"")))</f>
        <v/>
      </c>
      <c r="W61" s="163" t="str">
        <f ca="1">IF('Matriz de Riesgos'!$AO$632="","",IF('Matriz de Riesgos'!$AO$632='Matriz Calificación'!$D$58,'Matriz de Riesgos'!$E$632,IF('Matriz de Riesgos'!$AO$632&lt;&gt;'Matriz Calificación'!$D$58,"")))</f>
        <v/>
      </c>
      <c r="X61" s="160" t="str">
        <f ca="1">IF('Matriz de Riesgos'!$AO$551="","",IF('Matriz de Riesgos'!$AO$551='Matriz Calificación'!$D$59,'Matriz de Riesgos'!$E$551,IF('Matriz de Riesgos'!$AO$551&lt;&gt;'Matriz Calificación'!$D$59,"")))</f>
        <v/>
      </c>
      <c r="Y61" s="161" t="str">
        <f ca="1">IF('Matriz de Riesgos'!$AO$560="","",IF('Matriz de Riesgos'!$AO$560='Matriz Calificación'!$D$59,'Matriz de Riesgos'!$E$560,IF('Matriz de Riesgos'!$AO$560&lt;&gt;'Matriz Calificación'!$D$59,"")))</f>
        <v/>
      </c>
      <c r="Z61" s="161" t="str">
        <f ca="1">IF('Matriz de Riesgos'!$AO$569="","",IF('Matriz de Riesgos'!$AO$569='Matriz Calificación'!$D$59,'Matriz de Riesgos'!$E$569,IF('Matriz de Riesgos'!$AO$569&lt;&gt;'Matriz Calificación'!$D$59,"")))</f>
        <v/>
      </c>
      <c r="AA61" s="161" t="str">
        <f ca="1">IF('Matriz de Riesgos'!$AO$578="","",IF('Matriz de Riesgos'!$AO$578='Matriz Calificación'!$D$59,'Matriz de Riesgos'!$E$578,IF('Matriz de Riesgos'!$AO$578&lt;&gt;'Matriz Calificación'!$D$59,"")))</f>
        <v/>
      </c>
      <c r="AB61" s="162" t="str">
        <f ca="1">IF('Matriz de Riesgos'!$AO$587="","",IF('Matriz de Riesgos'!$AO$587='Matriz Calificación'!$D$59,'Matriz de Riesgos'!$E$587,IF('Matriz de Riesgos'!$AO$587&lt;&gt;'Matriz Calificación'!$D$59,"")))</f>
        <v/>
      </c>
      <c r="AC61" s="162" t="str">
        <f ca="1">IF('Matriz de Riesgos'!$AO$596="","",IF('Matriz de Riesgos'!$AO$596='Matriz Calificación'!$D$59,'Matriz de Riesgos'!$E$596,IF('Matriz de Riesgos'!$AO$596&lt;&gt;'Matriz Calificación'!$D$59,"")))</f>
        <v/>
      </c>
      <c r="AD61" s="162" t="str">
        <f ca="1">IF('Matriz de Riesgos'!$AO$605="","",IF('Matriz de Riesgos'!$AO$605='Matriz Calificación'!$D$59,'Matriz de Riesgos'!$E$605,IF('Matriz de Riesgos'!$AO$605&lt;&gt;'Matriz Calificación'!$D$59,"")))</f>
        <v/>
      </c>
      <c r="AE61" s="162" t="str">
        <f ca="1">IF('Matriz de Riesgos'!$AO$614="","",IF('Matriz de Riesgos'!$AO$614='Matriz Calificación'!$D$59,'Matriz de Riesgos'!$E$614,IF('Matriz de Riesgos'!$AO$614&lt;&gt;'Matriz Calificación'!$D$59,"")))</f>
        <v/>
      </c>
      <c r="AF61" s="162" t="str">
        <f ca="1">IF('Matriz de Riesgos'!$AO$623="","",IF('Matriz de Riesgos'!$AO$623='Matriz Calificación'!$D$59,'Matriz de Riesgos'!$E$623,IF('Matriz de Riesgos'!$AO$623&lt;&gt;'Matriz Calificación'!$D$59,"")))</f>
        <v/>
      </c>
      <c r="AG61" s="163" t="str">
        <f ca="1">IF('Matriz de Riesgos'!$AO$632="","",IF('Matriz de Riesgos'!$AO$632='Matriz Calificación'!$D$59,'Matriz de Riesgos'!$E$632,IF('Matriz de Riesgos'!$AO$632&lt;&gt;'Matriz Calificación'!$D$59,"")))</f>
        <v/>
      </c>
      <c r="AH61" s="128" t="str">
        <f ca="1">IF('Matriz de Riesgos'!$AO$551="","",IF('Matriz de Riesgos'!$AO$551='Matriz Calificación'!$D$66,'Matriz de Riesgos'!$E$551,IF('Matriz de Riesgos'!$AO$551&lt;&gt;'Matriz Calificación'!$D$66,"")))</f>
        <v/>
      </c>
      <c r="AI61" s="129" t="str">
        <f ca="1">IF('Matriz de Riesgos'!$AO$560="","",IF('Matriz de Riesgos'!$AO$560='Matriz Calificación'!$D$66,'Matriz de Riesgos'!$E$560,IF('Matriz de Riesgos'!$AO$560&lt;&gt;'Matriz Calificación'!$D$66,"")))</f>
        <v/>
      </c>
      <c r="AJ61" s="129" t="str">
        <f ca="1">IF('Matriz de Riesgos'!$AO$569="","",IF('Matriz de Riesgos'!$AO$569='Matriz Calificación'!$D$66,'Matriz de Riesgos'!$E$569,IF('Matriz de Riesgos'!$AO$569&lt;&gt;'Matriz Calificación'!$D$66,"")))</f>
        <v/>
      </c>
      <c r="AK61" s="129" t="str">
        <f ca="1">IF('Matriz de Riesgos'!$AO$578="","",IF('Matriz de Riesgos'!$AO$578='Matriz Calificación'!$D$66,'Matriz de Riesgos'!$E$578,IF('Matriz de Riesgos'!$AO$578&lt;&gt;'Matriz Calificación'!$D$66,"")))</f>
        <v/>
      </c>
      <c r="AL61" s="129" t="str">
        <f ca="1">IF('Matriz de Riesgos'!$AO$587="","",IF('Matriz de Riesgos'!$AO$587='Matriz Calificación'!$D$66,'Matriz de Riesgos'!$E$587,IF('Matriz de Riesgos'!$AO$587&lt;&gt;'Matriz Calificación'!$D$66,"")))</f>
        <v/>
      </c>
      <c r="AM61" s="129" t="str">
        <f ca="1">IF('Matriz de Riesgos'!$AO$596="","",IF('Matriz de Riesgos'!$AO$596='Matriz Calificación'!$D$66,'Matriz de Riesgos'!$E$596,IF('Matriz de Riesgos'!$AO$596&lt;&gt;'Matriz Calificación'!$D$66,"")))</f>
        <v/>
      </c>
      <c r="AN61" s="129" t="str">
        <f ca="1">IF('Matriz de Riesgos'!$AO$605="","",IF('Matriz de Riesgos'!$AO$605='Matriz Calificación'!$D$66,'Matriz de Riesgos'!$E$605,IF('Matriz de Riesgos'!$AO$605&lt;&gt;'Matriz Calificación'!$D$66,"")))</f>
        <v/>
      </c>
      <c r="AO61" s="129" t="str">
        <f ca="1">IF('Matriz de Riesgos'!$AO$614="","",IF('Matriz de Riesgos'!$AO$614='Matriz Calificación'!$D$66,'Matriz de Riesgos'!$E$614,IF('Matriz de Riesgos'!$AO$614&lt;&gt;'Matriz Calificación'!$D$66,"")))</f>
        <v/>
      </c>
      <c r="AP61" s="129" t="str">
        <f ca="1">IF('Matriz de Riesgos'!$AO$623="","",IF('Matriz de Riesgos'!$AO$623='Matriz Calificación'!$D$66,'Matriz de Riesgos'!$E$623,IF('Matriz de Riesgos'!$AO$623&lt;&gt;'Matriz Calificación'!$D$66,"")))</f>
        <v/>
      </c>
      <c r="AQ61" s="133" t="str">
        <f ca="1">IF('Matriz de Riesgos'!$AO$632="","",IF('Matriz de Riesgos'!$AO$632='Matriz Calificación'!$D$66,'Matriz de Riesgos'!$E$632,IF('Matriz de Riesgos'!$AO$632&lt;&gt;'Matriz Calificación'!$D$66,"")))</f>
        <v/>
      </c>
      <c r="AR61" s="134" t="str">
        <f ca="1">IF('Matriz de Riesgos'!$AO$551="","",IF('Matriz de Riesgos'!$AO$551='Matriz Calificación'!$D$75,'Matriz de Riesgos'!$E$551,IF('Matriz de Riesgos'!$AO$551&lt;&gt;'Matriz Calificación'!$D$75,"")))</f>
        <v/>
      </c>
      <c r="AS61" s="135" t="str">
        <f ca="1">IF('Matriz de Riesgos'!$AO$560="","",IF('Matriz de Riesgos'!$AO$560='Matriz Calificación'!$D$75,'Matriz de Riesgos'!$E$560,IF('Matriz de Riesgos'!$AO$560&lt;&gt;'Matriz Calificación'!$D$75,"")))</f>
        <v/>
      </c>
      <c r="AT61" s="135" t="str">
        <f ca="1">IF('Matriz de Riesgos'!$AO$569="","",IF('Matriz de Riesgos'!$AO$569='Matriz Calificación'!$D$75,'Matriz de Riesgos'!$E$569,IF('Matriz de Riesgos'!$AO$569&lt;&gt;'Matriz Calificación'!$D$75,"")))</f>
        <v/>
      </c>
      <c r="AU61" s="135" t="str">
        <f ca="1">IF('Matriz de Riesgos'!$AO$578="","",IF('Matriz de Riesgos'!$AO$578='Matriz Calificación'!$D$75,'Matriz de Riesgos'!$E$578,IF('Matriz de Riesgos'!$AO$578&lt;&gt;'Matriz Calificación'!$D$75,"")))</f>
        <v/>
      </c>
      <c r="AV61" s="151" t="str">
        <f ca="1">IF('Matriz de Riesgos'!$AO$587="","",IF('Matriz de Riesgos'!$AO$587='Matriz Calificación'!$D$75,'Matriz de Riesgos'!$E$587,IF('Matriz de Riesgos'!$AO$587&lt;&gt;'Matriz Calificación'!$D$75,"")))</f>
        <v/>
      </c>
      <c r="AW61" s="151" t="str">
        <f ca="1">IF('Matriz de Riesgos'!$AO$596="","",IF('Matriz de Riesgos'!$AO$596='Matriz Calificación'!$D$75,'Matriz de Riesgos'!$E$596,IF('Matriz de Riesgos'!$AO$596&lt;&gt;'Matriz Calificación'!$D$75,"")))</f>
        <v/>
      </c>
      <c r="AX61" s="151" t="str">
        <f ca="1">IF('Matriz de Riesgos'!$AO$605="","",IF('Matriz de Riesgos'!$AO$605='Matriz Calificación'!$D$75,'Matriz de Riesgos'!$E$605,IF('Matriz de Riesgos'!$AO$605&lt;&gt;'Matriz Calificación'!$D$75,"")))</f>
        <v/>
      </c>
      <c r="AY61" s="151" t="str">
        <f ca="1">IF('Matriz de Riesgos'!$AO$614="","",IF('Matriz de Riesgos'!$AO$614='Matriz Calificación'!$D$75,'Matriz de Riesgos'!$E$614,IF('Matriz de Riesgos'!$AO$614&lt;&gt;'Matriz Calificación'!$D$75,"")))</f>
        <v/>
      </c>
      <c r="AZ61" s="151" t="str">
        <f ca="1">IF('Matriz de Riesgos'!$AO$623="","",IF('Matriz de Riesgos'!$AO$623='Matriz Calificación'!$D$75,'Matriz de Riesgos'!$E$623,IF('Matriz de Riesgos'!$AO$623&lt;&gt;'Matriz Calificación'!$D$75,"")))</f>
        <v/>
      </c>
      <c r="BA61" s="136" t="str">
        <f ca="1">IF('Matriz de Riesgos'!$AO$632="","",IF('Matriz de Riesgos'!$AO$632='Matriz Calificación'!$D$75,'Matriz de Riesgos'!$E$632,IF('Matriz de Riesgos'!$AO$632&lt;&gt;'Matriz Calificación'!$D$75,"")))</f>
        <v/>
      </c>
    </row>
    <row r="62" spans="2:57" ht="12" customHeight="1" x14ac:dyDescent="0.25">
      <c r="B62" s="354" t="s">
        <v>107</v>
      </c>
      <c r="C62" s="356">
        <v>0.6</v>
      </c>
      <c r="D62" s="159" t="str">
        <f>IF('Matriz de Riesgos'!$AO$11="","",IF('Matriz de Riesgos'!$AO$11='Matriz Calificación'!$D$60,'Matriz de Riesgos'!$E$11,IF('Matriz de Riesgos'!$AO$11&lt;&gt;'Matriz Calificación'!$D$60,"")))</f>
        <v/>
      </c>
      <c r="E62" s="118" t="str">
        <f>IF('Matriz de Riesgos'!$AO$20="","",IF('Matriz de Riesgos'!$AO$20='Matriz Calificación'!$D$60,'Matriz de Riesgos'!$E$20,IF('Matriz de Riesgos'!$AO$20&lt;&gt;'Matriz Calificación'!$D$60,"")))</f>
        <v/>
      </c>
      <c r="F62" s="118" t="str">
        <f>IF('Matriz de Riesgos'!$AO$29="","",IF('Matriz de Riesgos'!$AO$29='Matriz Calificación'!$D$60,'Matriz de Riesgos'!$E$29,IF('Matriz de Riesgos'!$AO$29&lt;&gt;'Matriz Calificación'!$D$60,"")))</f>
        <v/>
      </c>
      <c r="G62" s="118" t="str">
        <f>IF('Matriz de Riesgos'!$AO$38="","",IF('Matriz de Riesgos'!$AO$38='Matriz Calificación'!$D$60,'Matriz de Riesgos'!$E$38,IF('Matriz de Riesgos'!$AO$38&lt;&gt;'Matriz Calificación'!$D$60,"")))</f>
        <v/>
      </c>
      <c r="H62" s="118" t="str">
        <f>IF('Matriz de Riesgos'!$AO$47="","",IF('Matriz de Riesgos'!$AO$47='Matriz Calificación'!$D$60,'Matriz de Riesgos'!$E$47,IF('Matriz de Riesgos'!$AO$47&lt;&gt;'Matriz Calificación'!$D$60,"")))</f>
        <v/>
      </c>
      <c r="I62" s="118" t="str">
        <f>IF('Matriz de Riesgos'!$AO$56="","",IF('Matriz de Riesgos'!$AO$56='Matriz Calificación'!$D$60,'Matriz de Riesgos'!$E$56,IF('Matriz de Riesgos'!$AO$56&lt;&gt;'Matriz Calificación'!$D$60,"")))</f>
        <v/>
      </c>
      <c r="J62" s="118" t="str">
        <f ca="1">IF('Matriz de Riesgos'!$AO$65="","",IF('Matriz de Riesgos'!$AO$65='Matriz Calificación'!$D$60,'Matriz de Riesgos'!$E$65,IF('Matriz de Riesgos'!$AO$65&lt;&gt;'Matriz Calificación'!$D$60,"")))</f>
        <v/>
      </c>
      <c r="K62" s="118" t="str">
        <f ca="1">IF('Matriz de Riesgos'!$AO$74="","",IF('Matriz de Riesgos'!$AO$74='Matriz Calificación'!$D$60,'Matriz de Riesgos'!$E$74,IF('Matriz de Riesgos'!$AO$74&lt;&gt;'Matriz Calificación'!$D$60,"")))</f>
        <v/>
      </c>
      <c r="L62" s="118" t="str">
        <f ca="1">IF('Matriz de Riesgos'!$AO$83="","",IF('Matriz de Riesgos'!$AO$83='Matriz Calificación'!$D$60,'Matriz de Riesgos'!$E$83,IF('Matriz de Riesgos'!$AO$83&lt;&gt;'Matriz Calificación'!$D$60,"")))</f>
        <v/>
      </c>
      <c r="M62" s="119" t="str">
        <f ca="1">IF('Matriz de Riesgos'!$AO$92="","",IF('Matriz de Riesgos'!$AO$92='Matriz Calificación'!$D$60,'Matriz de Riesgos'!$E$92,IF('Matriz de Riesgos'!$AO$92&lt;&gt;'Matriz Calificación'!$D$60,"")))</f>
        <v/>
      </c>
      <c r="N62" s="159" t="str">
        <f>IF('Matriz de Riesgos'!$AO$11="","",IF('Matriz de Riesgos'!$AO$11='Matriz Calificación'!$D$61,'Matriz de Riesgos'!$E$11,IF('Matriz de Riesgos'!$AO$11&lt;&gt;'Matriz Calificación'!$D$61,"")))</f>
        <v/>
      </c>
      <c r="O62" s="118" t="str">
        <f>IF('Matriz de Riesgos'!$ANU$20="","",IF('Matriz de Riesgos'!$AO$20='Matriz Calificación'!$D$61,'Matriz de Riesgos'!$E$20,IF('Matriz de Riesgos'!$AO$20&lt;&gt;'Matriz Calificación'!$D$61,"")))</f>
        <v/>
      </c>
      <c r="P62" s="118" t="str">
        <f>IF('Matriz de Riesgos'!$AO$29="","",IF('Matriz de Riesgos'!$AO$29='Matriz Calificación'!$D$61,'Matriz de Riesgos'!$E$29,IF('Matriz de Riesgos'!$AO$29&lt;&gt;'Matriz Calificación'!$D$61,"")))</f>
        <v/>
      </c>
      <c r="Q62" s="118" t="str">
        <f>IF('Matriz de Riesgos'!$AO$38="","",IF('Matriz de Riesgos'!$AO$38='Matriz Calificación'!$D$61,'Matriz de Riesgos'!$E$38,IF('Matriz de Riesgos'!$AO$38&lt;&gt;'Matriz Calificación'!$D$61,"")))</f>
        <v/>
      </c>
      <c r="R62" s="118" t="str">
        <f>IF('Matriz de Riesgos'!$AO$47="","",IF('Matriz de Riesgos'!$AO$47='Matriz Calificación'!$D$61,'Matriz de Riesgos'!$E$47,IF('Matriz de Riesgos'!$AO$47&lt;&gt;'Matriz Calificación'!$D$61,"")))</f>
        <v/>
      </c>
      <c r="S62" s="118" t="str">
        <f>IF('Matriz de Riesgos'!$AO$56="","",IF('Matriz de Riesgos'!$AO$56='Matriz Calificación'!$D$61,'Matriz de Riesgos'!$E$56,IF('Matriz de Riesgos'!$AO$56&lt;&gt;'Matriz Calificación'!$D$61,"")))</f>
        <v/>
      </c>
      <c r="T62" s="118" t="str">
        <f ca="1">IF('Matriz de Riesgos'!$AO$65="","",IF('Matriz de Riesgos'!$AO$65='Matriz Calificación'!$D$61,'Matriz de Riesgos'!$E$65,IF('Matriz de Riesgos'!$AO$65&lt;&gt;'Matriz Calificación'!$D$61,"")))</f>
        <v/>
      </c>
      <c r="U62" s="118" t="str">
        <f ca="1">IF('Matriz de Riesgos'!$AO$74="","",IF('Matriz de Riesgos'!$AO$74='Matriz Calificación'!$D$61,'Matriz de Riesgos'!$E$74,IF('Matriz de Riesgos'!$AO$74&lt;&gt;'Matriz Calificación'!$D$61,"")))</f>
        <v/>
      </c>
      <c r="V62" s="118" t="str">
        <f ca="1">IF('Matriz de Riesgos'!$AO$83="","",IF('Matriz de Riesgos'!$AO$83='Matriz Calificación'!$D$61,'Matriz de Riesgos'!$E$83,IF('Matriz de Riesgos'!$AO$83&lt;&gt;'Matriz Calificación'!$D$61,"")))</f>
        <v/>
      </c>
      <c r="W62" s="119" t="str">
        <f ca="1">IF('Matriz de Riesgos'!$AO$92="","",IF('Matriz de Riesgos'!$AO$92='Matriz Calificación'!$D$61,'Matriz de Riesgos'!$E$92,IF('Matriz de Riesgos'!$AO$92&lt;&gt;'Matriz Calificación'!$D$61,"")))</f>
        <v/>
      </c>
      <c r="X62" s="159" t="str">
        <f>IF('Matriz de Riesgos'!$AO$11="","",IF('Matriz de Riesgos'!$AO$11='Matriz Calificación'!$D$62,'Matriz de Riesgos'!$E$11,IF('Matriz de Riesgos'!$AO$11&lt;&gt;'Matriz Calificación'!$D$62,"")))</f>
        <v/>
      </c>
      <c r="Y62" s="118" t="str">
        <f>IF('Matriz de Riesgos'!$AO$20="","",IF('Matriz de Riesgos'!$AO$20='Matriz Calificación'!$D$62,'Matriz de Riesgos'!$E$20,IF('Matriz de Riesgos'!$AO$20&lt;&gt;'Matriz Calificación'!$D$62,"")))</f>
        <v/>
      </c>
      <c r="Z62" s="118" t="str">
        <f>IF('Matriz de Riesgos'!$AO$29="","",IF('Matriz de Riesgos'!$AO$29='Matriz Calificación'!$D$62,'Matriz de Riesgos'!$E$29,IF('Matriz de Riesgos'!$AO$29&lt;&gt;'Matriz Calificación'!$D$62,"")))</f>
        <v/>
      </c>
      <c r="AA62" s="118" t="str">
        <f>IF('Matriz de Riesgos'!$AO$38="","",IF('Matriz de Riesgos'!$AO$38='Matriz Calificación'!$D$62,'Matriz de Riesgos'!$E$38,IF('Matriz de Riesgos'!$AO$38&lt;&gt;'Matriz Calificación'!$D$62,"")))</f>
        <v/>
      </c>
      <c r="AB62" s="118" t="str">
        <f>IF('Matriz de Riesgos'!$AO$47="","",IF('Matriz de Riesgos'!$AO$47='Matriz Calificación'!$D$62,'Matriz de Riesgos'!$E$47,IF('Matriz de Riesgos'!$AO$47&lt;&gt;'Matriz Calificación'!$D$62,"")))</f>
        <v/>
      </c>
      <c r="AC62" s="118" t="str">
        <f>IF('Matriz de Riesgos'!$AO$56="","",IF('Matriz de Riesgos'!$AO$56='Matriz Calificación'!$D$62,'Matriz de Riesgos'!$E$56,IF('Matriz de Riesgos'!$AO$56&lt;&gt;'Matriz Calificación'!$D$62,"")))</f>
        <v/>
      </c>
      <c r="AD62" s="118" t="str">
        <f ca="1">IF('Matriz de Riesgos'!$AO$65="","",IF('Matriz de Riesgos'!$AO$65='Matriz Calificación'!$D$62,'Matriz de Riesgos'!$E$65,IF('Matriz de Riesgos'!$AO$65&lt;&gt;'Matriz Calificación'!$D$62,"")))</f>
        <v/>
      </c>
      <c r="AE62" s="118" t="str">
        <f ca="1">IF('Matriz de Riesgos'!$AO$74="","",IF('Matriz de Riesgos'!$AO$74='Matriz Calificación'!$D$62,'Matriz de Riesgos'!$E$74,IF('Matriz de Riesgos'!$AO$74&lt;&gt;'Matriz Calificación'!$D$62,"")))</f>
        <v/>
      </c>
      <c r="AF62" s="118" t="str">
        <f ca="1">IF('Matriz de Riesgos'!$AO$83="","",IF('Matriz de Riesgos'!$AO$83='Matriz Calificación'!$D$62,'Matriz de Riesgos'!$E$83,IF('Matriz de Riesgos'!$AO$83&lt;&gt;'Matriz Calificación'!$D$62,"")))</f>
        <v/>
      </c>
      <c r="AG62" s="119" t="str">
        <f ca="1">IF('Matriz de Riesgos'!$AO$92="","",IF('Matriz de Riesgos'!$AO$92='Matriz Calificación'!$D$62,'Matriz de Riesgos'!$E$92,IF('Matriz de Riesgos'!$AO$92&lt;&gt;'Matriz Calificación'!$D$62,"")))</f>
        <v/>
      </c>
      <c r="AH62" s="120" t="str">
        <f>IF('Matriz de Riesgos'!$AO$11="","",IF('Matriz de Riesgos'!$AO$11='Matriz Calificación'!$D$67,'Matriz de Riesgos'!$E$11,IF('Matriz de Riesgos'!$AO$11&lt;&gt;'Matriz Calificación'!$D$67,"")))</f>
        <v/>
      </c>
      <c r="AI62" s="121" t="str">
        <f>IF('Matriz de Riesgos'!$AO$20="","",IF('Matriz de Riesgos'!$AO$20='Matriz Calificación'!$D$67,'Matriz de Riesgos'!$E$20,IF('Matriz de Riesgos'!$AO$20&lt;&gt;'Matriz Calificación'!$D$67,"")))</f>
        <v/>
      </c>
      <c r="AJ62" s="121" t="str">
        <f>IF('Matriz de Riesgos'!$AO$29="","",IF('Matriz de Riesgos'!$AO$29='Matriz Calificación'!$D$67,'Matriz de Riesgos'!$E$29,IF('Matriz de Riesgos'!$AO$29&lt;&gt;'Matriz Calificación'!$D$67,"")))</f>
        <v/>
      </c>
      <c r="AK62" s="121" t="str">
        <f>IF('Matriz de Riesgos'!$AO$38="","",IF('Matriz de Riesgos'!$AO$38='Matriz Calificación'!$D$67,'Matriz de Riesgos'!$E$38,IF('Matriz de Riesgos'!$AO$38&lt;&gt;'Matriz Calificación'!$D$67,"")))</f>
        <v/>
      </c>
      <c r="AL62" s="121" t="str">
        <f>IF('Matriz de Riesgos'!$AO$47="","",IF('Matriz de Riesgos'!$AO$47='Matriz Calificación'!$D$67,'Matriz de Riesgos'!$E$47,IF('Matriz de Riesgos'!$AO$47&lt;&gt;'Matriz Calificación'!$D$67,"")))</f>
        <v/>
      </c>
      <c r="AM62" s="121" t="str">
        <f>IF('Matriz de Riesgos'!$AO$56="","",IF('Matriz de Riesgos'!$AO$56='Matriz Calificación'!$D$67,'Matriz de Riesgos'!$E$56,IF('Matriz de Riesgos'!$AO$56&lt;&gt;'Matriz Calificación'!$D$67,"")))</f>
        <v/>
      </c>
      <c r="AN62" s="121" t="str">
        <f ca="1">IF('Matriz de Riesgos'!$AO$65="","",IF('Matriz de Riesgos'!$AO$65='Matriz Calificación'!$D$67,'Matriz de Riesgos'!$E$65,IF('Matriz de Riesgos'!$AO$65&lt;&gt;'Matriz Calificación'!$D$67,"")))</f>
        <v/>
      </c>
      <c r="AO62" s="121" t="str">
        <f ca="1">IF('Matriz de Riesgos'!$AO$74="","",IF('Matriz de Riesgos'!$AO$74='Matriz Calificación'!$D$67,'Matriz de Riesgos'!$E$74,IF('Matriz de Riesgos'!$AO$74&lt;&gt;'Matriz Calificación'!$D$67,"")))</f>
        <v/>
      </c>
      <c r="AP62" s="121" t="str">
        <f ca="1">IF('Matriz de Riesgos'!$AO$83="","",IF('Matriz de Riesgos'!$AO$83='Matriz Calificación'!$D$67,'Matriz de Riesgos'!$E$83,IF('Matriz de Riesgos'!$AO$83&lt;&gt;'Matriz Calificación'!$D$67,"")))</f>
        <v/>
      </c>
      <c r="AQ62" s="122" t="str">
        <f ca="1">IF('Matriz de Riesgos'!$AO$92="","",IF('Matriz de Riesgos'!$AO$92='Matriz Calificación'!$D$67,'Matriz de Riesgos'!$E$92,IF('Matriz de Riesgos'!$AO$92&lt;&gt;'Matriz Calificación'!$D$67,"")))</f>
        <v/>
      </c>
      <c r="AR62" s="123" t="str">
        <f>IF('Matriz de Riesgos'!$AO$11="","",IF('Matriz de Riesgos'!$AO$11='Matriz Calificación'!$D$76,'Matriz de Riesgos'!$E$11,IF('Matriz de Riesgos'!$AO$11&lt;&gt;'Matriz Calificación'!$D$76,"")))</f>
        <v/>
      </c>
      <c r="AS62" s="124" t="str">
        <f>IF('Matriz de Riesgos'!$AO$20="","",IF('Matriz de Riesgos'!$AO$20='Matriz Calificación'!$D$76,'Matriz de Riesgos'!$E$20,IF('Matriz de Riesgos'!$AO$20&lt;&gt;'Matriz Calificación'!$D$76,"")))</f>
        <v/>
      </c>
      <c r="AT62" s="124" t="str">
        <f>IF('Matriz de Riesgos'!$AO$29="","",IF('Matriz de Riesgos'!$AO$29='Matriz Calificación'!$D$76,'Matriz de Riesgos'!$E$29,IF('Matriz de Riesgos'!$AO$29&lt;&gt;'Matriz Calificación'!$D$76,"")))</f>
        <v/>
      </c>
      <c r="AU62" s="124" t="str">
        <f>IF('Matriz de Riesgos'!$AO$38="","",IF('Matriz de Riesgos'!$AO$38='Matriz Calificación'!$D$76,'Matriz de Riesgos'!$E$38,IF('Matriz de Riesgos'!$AO$38&lt;&gt;'Matriz Calificación'!$D$76,"")))</f>
        <v/>
      </c>
      <c r="AV62" s="150" t="str">
        <f>IF('Matriz de Riesgos'!$AO$47="","",IF('Matriz de Riesgos'!$AO$47='Matriz Calificación'!$D$76,'Matriz de Riesgos'!$E$47,IF('Matriz de Riesgos'!$AO$47&lt;&gt;'Matriz Calificación'!$D$76,"")))</f>
        <v/>
      </c>
      <c r="AW62" s="150" t="str">
        <f>IF('Matriz de Riesgos'!$AO$56="","",IF('Matriz de Riesgos'!$AO$56='Matriz Calificación'!$D$76,'Matriz de Riesgos'!$E$56,IF('Matriz de Riesgos'!$AO$56&lt;&gt;'Matriz Calificación'!$D$76,"")))</f>
        <v/>
      </c>
      <c r="AX62" s="150" t="str">
        <f ca="1">IF('Matriz de Riesgos'!$AO$65="","",IF('Matriz de Riesgos'!$AO$65='Matriz Calificación'!$D$76,'Matriz de Riesgos'!$E$65,IF('Matriz de Riesgos'!$AO$65&lt;&gt;'Matriz Calificación'!$D$76,"")))</f>
        <v/>
      </c>
      <c r="AY62" s="150" t="str">
        <f ca="1">IF('Matriz de Riesgos'!$AO$74="","",IF('Matriz de Riesgos'!$AO$74='Matriz Calificación'!$D$76,'Matriz de Riesgos'!$E$74,IF('Matriz de Riesgos'!$AO$74&lt;&gt;'Matriz Calificación'!$D$76,"")))</f>
        <v/>
      </c>
      <c r="AZ62" s="150" t="str">
        <f ca="1">IF('Matriz de Riesgos'!$AO$83="","",IF('Matriz de Riesgos'!$AO$83='Matriz Calificación'!$D$76,'Matriz de Riesgos'!$E$83,IF('Matriz de Riesgos'!$AO$83&lt;&gt;'Matriz Calificación'!$D$76,"")))</f>
        <v/>
      </c>
      <c r="BA62" s="125" t="str">
        <f ca="1">IF('Matriz de Riesgos'!$AO$92="","",IF('Matriz de Riesgos'!$AO$92='Matriz Calificación'!$D$76,'Matriz de Riesgos'!$E$92,IF('Matriz de Riesgos'!$AO$92&lt;&gt;'Matriz Calificación'!$D$76,"")))</f>
        <v/>
      </c>
    </row>
    <row r="63" spans="2:57" ht="12" customHeight="1" x14ac:dyDescent="0.25">
      <c r="B63" s="354"/>
      <c r="C63" s="357"/>
      <c r="D63" s="130" t="str">
        <f ca="1">IF('Matriz de Riesgos'!$AO$101="","",IF('Matriz de Riesgos'!$AO$101='Matriz Calificación'!$D$60,'Matriz de Riesgos'!$E$101,IF('Matriz de Riesgos'!$AO$101&lt;&gt;'Matriz Calificación'!$D$60,"")))</f>
        <v/>
      </c>
      <c r="E63" s="131" t="str">
        <f ca="1">IF('Matriz de Riesgos'!$AO$110="","",IF('Matriz de Riesgos'!$AO$110='Matriz Calificación'!$D$60,'Matriz de Riesgos'!$E$110,IF('Matriz de Riesgos'!$AO$110&lt;&gt;'Matriz Calificación'!$D$60,"")))</f>
        <v/>
      </c>
      <c r="F63" s="131" t="str">
        <f ca="1">IF('Matriz de Riesgos'!$AO$119="","",IF('Matriz de Riesgos'!$AO$119='Matriz Calificación'!$D$60,'Matriz de Riesgos'!$E$119,IF('Matriz de Riesgos'!$AO$119&lt;&gt;'Matriz Calificación'!$D$60,"")))</f>
        <v/>
      </c>
      <c r="G63" s="131" t="str">
        <f ca="1">IF('Matriz de Riesgos'!$AO$128="","",IF('Matriz de Riesgos'!$AO$128='Matriz Calificación'!$D$60,'Matriz de Riesgos'!$E$128,IF('Matriz de Riesgos'!$AO$128&lt;&gt;'Matriz Calificación'!$D$60,"")))</f>
        <v/>
      </c>
      <c r="H63" s="131" t="str">
        <f ca="1">IF('Matriz de Riesgos'!$AO$137="","",IF('Matriz de Riesgos'!$AO$137='Matriz Calificación'!$D$60,'Matriz de Riesgos'!$E$137,IF('Matriz de Riesgos'!$AO$137&lt;&gt;'Matriz Calificación'!$D$60,"")))</f>
        <v/>
      </c>
      <c r="I63" s="131" t="str">
        <f ca="1">IF('Matriz de Riesgos'!$AO$146="","",IF('Matriz de Riesgos'!$AO$146='Matriz Calificación'!$D$60,'Matriz de Riesgos'!$E$146,IF('Matriz de Riesgos'!$AO$146&lt;&gt;'Matriz Calificación'!$D$60,"")))</f>
        <v/>
      </c>
      <c r="J63" s="131" t="str">
        <f ca="1">IF('Matriz de Riesgos'!$AO$155="","",IF('Matriz de Riesgos'!$AO$155='Matriz Calificación'!$D$60,'Matriz de Riesgos'!$E$155,IF('Matriz de Riesgos'!$AO$155&lt;&gt;'Matriz Calificación'!$D$60,"")))</f>
        <v/>
      </c>
      <c r="K63" s="131" t="str">
        <f ca="1">IF('Matriz de Riesgos'!$AO$164="","",IF('Matriz de Riesgos'!$AO$164='Matriz Calificación'!$D$60,'Matriz de Riesgos'!$E$164,IF('Matriz de Riesgos'!$AO$164&lt;&gt;'Matriz Calificación'!$D$60,"")))</f>
        <v/>
      </c>
      <c r="L63" s="131" t="str">
        <f ca="1">IF('Matriz de Riesgos'!$AO$173="","",IF('Matriz de Riesgos'!$AO$173='Matriz Calificación'!$D$60,'Matriz de Riesgos'!$E$173,IF('Matriz de Riesgos'!$AO$173&lt;&gt;'Matriz Calificación'!$D$60,"")))</f>
        <v/>
      </c>
      <c r="M63" s="132" t="str">
        <f ca="1">IF('Matriz de Riesgos'!$AO$182="","",IF('Matriz de Riesgos'!$AO$182='Matriz Calificación'!$D$60,'Matriz de Riesgos'!$E$182,IF('Matriz de Riesgos'!$AO$182&lt;&gt;'Matriz Calificación'!$D$60,"")))</f>
        <v/>
      </c>
      <c r="N63" s="130" t="str">
        <f ca="1">IF('Matriz de Riesgos'!$AO$101="","",IF('Matriz de Riesgos'!$AO$101='Matriz Calificación'!$D$61,'Matriz de Riesgos'!$E$101,IF('Matriz de Riesgos'!$AO$101&lt;&gt;'Matriz Calificación'!$D$61,"")))</f>
        <v/>
      </c>
      <c r="O63" s="131" t="str">
        <f ca="1">IF('Matriz de Riesgos'!$AO$110="","",IF('Matriz de Riesgos'!$AO$110='Matriz Calificación'!$D$61,'Matriz de Riesgos'!$E$110,IF('Matriz de Riesgos'!$AO$110&lt;&gt;'Matriz Calificación'!$D$61,"")))</f>
        <v/>
      </c>
      <c r="P63" s="131" t="str">
        <f ca="1">IF('Matriz de Riesgos'!$AO$119="","",IF('Matriz de Riesgos'!$AO$119='Matriz Calificación'!$D$61,'Matriz de Riesgos'!$E$119,IF('Matriz de Riesgos'!$AO$119&lt;&gt;'Matriz Calificación'!$D$61,"")))</f>
        <v/>
      </c>
      <c r="Q63" s="131" t="str">
        <f ca="1">IF('Matriz de Riesgos'!$AO$128="","",IF('Matriz de Riesgos'!$AO$128='Matriz Calificación'!$D$61,'Matriz de Riesgos'!$E$128,IF('Matriz de Riesgos'!$AO$128&lt;&gt;'Matriz Calificación'!$D$61,"")))</f>
        <v/>
      </c>
      <c r="R63" s="131" t="str">
        <f ca="1">IF('Matriz de Riesgos'!$AO$137="","",IF('Matriz de Riesgos'!$AO$137='Matriz Calificación'!$D$61,'Matriz de Riesgos'!$E$137,IF('Matriz de Riesgos'!$AO$137&lt;&gt;'Matriz Calificación'!$D$61,"")))</f>
        <v/>
      </c>
      <c r="S63" s="131" t="str">
        <f>IF('Matriz de Riesgos'!$ANU$146="","",IF('Matriz de Riesgos'!$AO$146='Matriz Calificación'!$D$61,'Matriz de Riesgos'!$E$146,IF('Matriz de Riesgos'!$AO$146&lt;&gt;'Matriz Calificación'!$D$61,"")))</f>
        <v/>
      </c>
      <c r="T63" s="131" t="str">
        <f ca="1">IF('Matriz de Riesgos'!$AO$155="","",IF('Matriz de Riesgos'!$AO$155='Matriz Calificación'!$D$61,'Matriz de Riesgos'!$E$155,IF('Matriz de Riesgos'!$AO$155&lt;&gt;'Matriz Calificación'!$D$61,"")))</f>
        <v/>
      </c>
      <c r="U63" s="131" t="str">
        <f ca="1">IF('Matriz de Riesgos'!$AO$164="","",IF('Matriz de Riesgos'!$AO$164='Matriz Calificación'!$D$61,'Matriz de Riesgos'!$E$164,IF('Matriz de Riesgos'!$AO$164&lt;&gt;'Matriz Calificación'!$D$61,"")))</f>
        <v/>
      </c>
      <c r="V63" s="131" t="str">
        <f ca="1">IF('Matriz de Riesgos'!$AO$173="","",IF('Matriz de Riesgos'!$AO$173='Matriz Calificación'!$D$61,'Matriz de Riesgos'!$E$173,IF('Matriz de Riesgos'!$AO$173&lt;&gt;'Matriz Calificación'!$D$61,"")))</f>
        <v/>
      </c>
      <c r="W63" s="132" t="str">
        <f ca="1">IF('Matriz de Riesgos'!$AO$182="","",IF('Matriz de Riesgos'!$AO$182='Matriz Calificación'!$D$61,'Matriz de Riesgos'!$E$182,IF('Matriz de Riesgos'!$AO$182&lt;&gt;'Matriz Calificación'!$D$61,"")))</f>
        <v/>
      </c>
      <c r="X63" s="130" t="str">
        <f ca="1">IF('Matriz de Riesgos'!$AO$101="","",IF('Matriz de Riesgos'!$AO$101='Matriz Calificación'!$D$62,'Matriz de Riesgos'!$E$101,IF('Matriz de Riesgos'!$AO$101&lt;&gt;'Matriz Calificación'!$D$62,"")))</f>
        <v/>
      </c>
      <c r="Y63" s="131" t="str">
        <f ca="1">IF('Matriz de Riesgos'!$AO$110="","",IF('Matriz de Riesgos'!$AO$110='Matriz Calificación'!$D$62,'Matriz de Riesgos'!$E$110,IF('Matriz de Riesgos'!$AO$110&lt;&gt;'Matriz Calificación'!$D$62,"")))</f>
        <v/>
      </c>
      <c r="Z63" s="131" t="str">
        <f ca="1">IF('Matriz de Riesgos'!$AO$119="","",IF('Matriz de Riesgos'!$AO$119='Matriz Calificación'!$D$62,'Matriz de Riesgos'!$E$119,IF('Matriz de Riesgos'!$AO$119&lt;&gt;'Matriz Calificación'!$D$62,"")))</f>
        <v/>
      </c>
      <c r="AA63" s="131" t="str">
        <f ca="1">IF('Matriz de Riesgos'!$AO$128="","",IF('Matriz de Riesgos'!$AO$128='Matriz Calificación'!$D$62,'Matriz de Riesgos'!$E$128,IF('Matriz de Riesgos'!$AO$128&lt;&gt;'Matriz Calificación'!$D$62,"")))</f>
        <v/>
      </c>
      <c r="AB63" s="131" t="str">
        <f ca="1">IF('Matriz de Riesgos'!$AO$137="","",IF('Matriz de Riesgos'!$AO$137='Matriz Calificación'!$D$62,'Matriz de Riesgos'!$E$137,IF('Matriz de Riesgos'!$AO$137&lt;&gt;'Matriz Calificación'!$D$62,"")))</f>
        <v/>
      </c>
      <c r="AC63" s="131" t="str">
        <f ca="1">IF('Matriz de Riesgos'!$AO$146="","",IF('Matriz de Riesgos'!$AO$146='Matriz Calificación'!$D$62,'Matriz de Riesgos'!$E$146,IF('Matriz de Riesgos'!$AO$146&lt;&gt;'Matriz Calificación'!$D$62,"")))</f>
        <v/>
      </c>
      <c r="AD63" s="131" t="str">
        <f ca="1">IF('Matriz de Riesgos'!$AO$155="","",IF('Matriz de Riesgos'!$AO$155='Matriz Calificación'!$D$62,'Matriz de Riesgos'!$E$155,IF('Matriz de Riesgos'!$AO$155&lt;&gt;'Matriz Calificación'!$D$62,"")))</f>
        <v/>
      </c>
      <c r="AE63" s="131" t="str">
        <f ca="1">IF('Matriz de Riesgos'!$AO$164="","",IF('Matriz de Riesgos'!$AO$164='Matriz Calificación'!$D$62,'Matriz de Riesgos'!$E$164,IF('Matriz de Riesgos'!$AO$164&lt;&gt;'Matriz Calificación'!$D$62,"")))</f>
        <v/>
      </c>
      <c r="AF63" s="131" t="str">
        <f ca="1">IF('Matriz de Riesgos'!$AO$173="","",IF('Matriz de Riesgos'!$AO$173='Matriz Calificación'!$D$62,'Matriz de Riesgos'!$E$173,IF('Matriz de Riesgos'!$AO$173&lt;&gt;'Matriz Calificación'!$D$62,"")))</f>
        <v/>
      </c>
      <c r="AG63" s="132" t="str">
        <f ca="1">IF('Matriz de Riesgos'!$AO$182="","",IF('Matriz de Riesgos'!$AO$182='Matriz Calificación'!$D$62,'Matriz de Riesgos'!$E$182,IF('Matriz de Riesgos'!$AO$182&lt;&gt;'Matriz Calificación'!$D$62,"")))</f>
        <v/>
      </c>
      <c r="AH63" s="128" t="str">
        <f ca="1">IF('Matriz de Riesgos'!$AO$101="","",IF('Matriz de Riesgos'!$AO$101='Matriz Calificación'!$D$67,'Matriz de Riesgos'!$E$101,IF('Matriz de Riesgos'!$AO$101&lt;&gt;'Matriz Calificación'!$D$67,"")))</f>
        <v/>
      </c>
      <c r="AI63" s="129" t="str">
        <f ca="1">IF('Matriz de Riesgos'!$AO$110="","",IF('Matriz de Riesgos'!$AO$110='Matriz Calificación'!$D$67,'Matriz de Riesgos'!$E$110,IF('Matriz de Riesgos'!$AO$110&lt;&gt;'Matriz Calificación'!$D$67,"")))</f>
        <v/>
      </c>
      <c r="AJ63" s="129" t="str">
        <f ca="1">IF('Matriz de Riesgos'!$AO$119="","",IF('Matriz de Riesgos'!$AO$119='Matriz Calificación'!$D$67,'Matriz de Riesgos'!$E$119,IF('Matriz de Riesgos'!$AO$119&lt;&gt;'Matriz Calificación'!$D$67,"")))</f>
        <v/>
      </c>
      <c r="AK63" s="129" t="str">
        <f ca="1">IF('Matriz de Riesgos'!$AO$128="","",IF('Matriz de Riesgos'!$AO$128='Matriz Calificación'!$D$67,'Matriz de Riesgos'!$E$128,IF('Matriz de Riesgos'!$AO$128&lt;&gt;'Matriz Calificación'!$D$67,"")))</f>
        <v/>
      </c>
      <c r="AL63" s="129" t="str">
        <f ca="1">IF('Matriz de Riesgos'!$AO$137="","",IF('Matriz de Riesgos'!$AO$137='Matriz Calificación'!$D$67,'Matriz de Riesgos'!$E$137,IF('Matriz de Riesgos'!$AO$137&lt;&gt;'Matriz Calificación'!$D$67,"")))</f>
        <v/>
      </c>
      <c r="AM63" s="129" t="str">
        <f ca="1">IF('Matriz de Riesgos'!$AO$146="","",IF('Matriz de Riesgos'!$AO$146='Matriz Calificación'!$D$67,'Matriz de Riesgos'!$E$146,IF('Matriz de Riesgos'!$AO$146&lt;&gt;'Matriz Calificación'!$D$67,"")))</f>
        <v/>
      </c>
      <c r="AN63" s="129" t="str">
        <f ca="1">IF('Matriz de Riesgos'!$AO$155="","",IF('Matriz de Riesgos'!$AO$155='Matriz Calificación'!$D$67,'Matriz de Riesgos'!$E$155,IF('Matriz de Riesgos'!$AO$155&lt;&gt;'Matriz Calificación'!$D$67,"")))</f>
        <v/>
      </c>
      <c r="AO63" s="129" t="str">
        <f ca="1">IF('Matriz de Riesgos'!$AO$164="","",IF('Matriz de Riesgos'!$AO$164='Matriz Calificación'!$D$67,'Matriz de Riesgos'!$E$164,IF('Matriz de Riesgos'!$AO$164&lt;&gt;'Matriz Calificación'!$D$67,"")))</f>
        <v/>
      </c>
      <c r="AP63" s="129" t="str">
        <f ca="1">IF('Matriz de Riesgos'!$AO$173="","",IF('Matriz de Riesgos'!$AO$173='Matriz Calificación'!$D$67,'Matriz de Riesgos'!$E$173,IF('Matriz de Riesgos'!$AO$173&lt;&gt;'Matriz Calificación'!$D$67,"")))</f>
        <v/>
      </c>
      <c r="AQ63" s="133" t="str">
        <f ca="1">IF('Matriz de Riesgos'!$AO$182="","",IF('Matriz de Riesgos'!$AO$182='Matriz Calificación'!$D$67,'Matriz de Riesgos'!$E$182,IF('Matriz de Riesgos'!$AO$182&lt;&gt;'Matriz Calificación'!$D$67,"")))</f>
        <v/>
      </c>
      <c r="AR63" s="134" t="str">
        <f ca="1">IF('Matriz de Riesgos'!$AO$101="","",IF('Matriz de Riesgos'!$AO$101='Matriz Calificación'!$D$76,'Matriz de Riesgos'!$E$101,IF('Matriz de Riesgos'!$AO$101&lt;&gt;'Matriz Calificación'!$D$76,"")))</f>
        <v/>
      </c>
      <c r="AS63" s="135" t="str">
        <f ca="1">IF('Matriz de Riesgos'!$AO$110="","",IF('Matriz de Riesgos'!$AO$110='Matriz Calificación'!$D$76,'Matriz de Riesgos'!$E$110,IF('Matriz de Riesgos'!$AO$110&lt;&gt;'Matriz Calificación'!$D$76,"")))</f>
        <v/>
      </c>
      <c r="AT63" s="135" t="str">
        <f ca="1">IF('Matriz de Riesgos'!$AO$119="","",IF('Matriz de Riesgos'!$AO$119='Matriz Calificación'!$D$76,'Matriz de Riesgos'!$E$119,IF('Matriz de Riesgos'!$AO$119&lt;&gt;'Matriz Calificación'!$D$76,"")))</f>
        <v/>
      </c>
      <c r="AU63" s="135" t="str">
        <f ca="1">IF('Matriz de Riesgos'!$AO$128="","",IF('Matriz de Riesgos'!$AO$128='Matriz Calificación'!$D$76,'Matriz de Riesgos'!$E$128,IF('Matriz de Riesgos'!$AO$128&lt;&gt;'Matriz Calificación'!$D$76,"")))</f>
        <v/>
      </c>
      <c r="AV63" s="151" t="str">
        <f ca="1">IF('Matriz de Riesgos'!$AO$137="","",IF('Matriz de Riesgos'!$AO$137='Matriz Calificación'!$D$76,'Matriz de Riesgos'!$E$137,IF('Matriz de Riesgos'!$AO$137&lt;&gt;'Matriz Calificación'!$D$76,"")))</f>
        <v/>
      </c>
      <c r="AW63" s="151" t="str">
        <f ca="1">IF('Matriz de Riesgos'!$AO$146="","",IF('Matriz de Riesgos'!$AO$146='Matriz Calificación'!$D$76,'Matriz de Riesgos'!$E$146,IF('Matriz de Riesgos'!$AO$146&lt;&gt;'Matriz Calificación'!$D$76,"")))</f>
        <v/>
      </c>
      <c r="AX63" s="151" t="str">
        <f ca="1">IF('Matriz de Riesgos'!$AO$155="","",IF('Matriz de Riesgos'!$AO$155='Matriz Calificación'!$D$76,'Matriz de Riesgos'!$E$155,IF('Matriz de Riesgos'!$AO$155&lt;&gt;'Matriz Calificación'!$D$76,"")))</f>
        <v/>
      </c>
      <c r="AY63" s="151" t="str">
        <f ca="1">IF('Matriz de Riesgos'!$AO$164="","",IF('Matriz de Riesgos'!$AO$164='Matriz Calificación'!$D$76,'Matriz de Riesgos'!$E$164,IF('Matriz de Riesgos'!$AO$164&lt;&gt;'Matriz Calificación'!$D$76,"")))</f>
        <v/>
      </c>
      <c r="AZ63" s="151" t="str">
        <f ca="1">IF('Matriz de Riesgos'!$AO$173="","",IF('Matriz de Riesgos'!$AO$173='Matriz Calificación'!$D$76,'Matriz de Riesgos'!$E$173,IF('Matriz de Riesgos'!$AO$173&lt;&gt;'Matriz Calificación'!$D$76,"")))</f>
        <v/>
      </c>
      <c r="BA63" s="136" t="str">
        <f ca="1">IF('Matriz de Riesgos'!$AO$182="","",IF('Matriz de Riesgos'!$AO$182='Matriz Calificación'!$D$76,'Matriz de Riesgos'!$E$182,IF('Matriz de Riesgos'!$AO$182&lt;&gt;'Matriz Calificación'!$D$76,"")))</f>
        <v/>
      </c>
    </row>
    <row r="64" spans="2:57" ht="12" customHeight="1" x14ac:dyDescent="0.25">
      <c r="B64" s="354"/>
      <c r="C64" s="357"/>
      <c r="D64" s="130" t="str">
        <f ca="1">IF('Matriz de Riesgos'!$AO$191="","",IF('Matriz de Riesgos'!$AO$191='Matriz Calificación'!$D$60,'Matriz de Riesgos'!$E$191,IF('Matriz de Riesgos'!$AO$191&lt;&gt;'Matriz Calificación'!$D$60,"")))</f>
        <v/>
      </c>
      <c r="E64" s="131" t="str">
        <f ca="1">IF('Matriz de Riesgos'!$AO$200="","",IF('Matriz de Riesgos'!$AO$200='Matriz Calificación'!$D$60,'Matriz de Riesgos'!$E$200,IF('Matriz de Riesgos'!$AO$200&lt;&gt;'Matriz Calificación'!$D$60,"")))</f>
        <v/>
      </c>
      <c r="F64" s="131" t="str">
        <f ca="1">IF('Matriz de Riesgos'!$AO$209="","",IF('Matriz de Riesgos'!$AO$209='Matriz Calificación'!$D$60,'Matriz de Riesgos'!$E$209,IF('Matriz de Riesgos'!$AO$209&lt;&gt;'Matriz Calificación'!$D$60,"")))</f>
        <v/>
      </c>
      <c r="G64" s="131" t="str">
        <f ca="1">IF('Matriz de Riesgos'!$AO$218="","",IF('Matriz de Riesgos'!$AO$218='Matriz Calificación'!$D$60,'Matriz de Riesgos'!$E$218,IF('Matriz de Riesgos'!$AO$218&lt;&gt;'Matriz Calificación'!$D$60,"")))</f>
        <v/>
      </c>
      <c r="H64" s="131" t="str">
        <f ca="1">IF('Matriz de Riesgos'!$AO$227="","",IF('Matriz de Riesgos'!$AO$227='Matriz Calificación'!$D$60,'Matriz de Riesgos'!$E$227,IF('Matriz de Riesgos'!$AO$227&lt;&gt;'Matriz Calificación'!$D$60,"")))</f>
        <v/>
      </c>
      <c r="I64" s="131" t="str">
        <f ca="1">IF('Matriz de Riesgos'!$AO$236="","",IF('Matriz de Riesgos'!$AO$236='Matriz Calificación'!$D$60,'Matriz de Riesgos'!$E$236,IF('Matriz de Riesgos'!$AO$236&lt;&gt;'Matriz Calificación'!$D$60,"")))</f>
        <v/>
      </c>
      <c r="J64" s="131" t="str">
        <f ca="1">IF('Matriz de Riesgos'!$AO$245="","",IF('Matriz de Riesgos'!$AO$245='Matriz Calificación'!$D$60,'Matriz de Riesgos'!$E$245,IF('Matriz de Riesgos'!$AO$245&lt;&gt;'Matriz Calificación'!$D$60,"")))</f>
        <v/>
      </c>
      <c r="K64" s="131" t="str">
        <f ca="1">IF('Matriz de Riesgos'!$AO$254="","",IF('Matriz de Riesgos'!$AO$254='Matriz Calificación'!$D$60,'Matriz de Riesgos'!$E$254,IF('Matriz de Riesgos'!$AO$254&lt;&gt;'Matriz Calificación'!$D$60,"")))</f>
        <v/>
      </c>
      <c r="L64" s="131" t="str">
        <f ca="1">IF('Matriz de Riesgos'!$AO$263="","",IF('Matriz de Riesgos'!$AO$263='Matriz Calificación'!$D$60,'Matriz de Riesgos'!$E$263,IF('Matriz de Riesgos'!$AO$263&lt;&gt;'Matriz Calificación'!$D$60,"")))</f>
        <v/>
      </c>
      <c r="M64" s="132" t="str">
        <f ca="1">IF('Matriz de Riesgos'!$AO$272="","",IF('Matriz de Riesgos'!$AO$272='Matriz Calificación'!$D$60,'Matriz de Riesgos'!$E$272,IF('Matriz de Riesgos'!$AO$272&lt;&gt;'Matriz Calificación'!$D$60,"")))</f>
        <v/>
      </c>
      <c r="N64" s="130" t="str">
        <f ca="1">IF('Matriz de Riesgos'!$AO$191="","",IF('Matriz de Riesgos'!$AO$191='Matriz Calificación'!$D$61,'Matriz de Riesgos'!$E$191,IF('Matriz de Riesgos'!$ANU$191&lt;&gt;'Matriz Calificación'!$D$61,"")))</f>
        <v/>
      </c>
      <c r="O64" s="131" t="str">
        <f ca="1">IF('Matriz de Riesgos'!$AO$200="","",IF('Matriz de Riesgos'!$AO$200='Matriz Calificación'!$D$61,'Matriz de Riesgos'!$E$200,IF('Matriz de Riesgos'!$AO$200&lt;&gt;'Matriz Calificación'!$D$61,"")))</f>
        <v/>
      </c>
      <c r="P64" s="131" t="str">
        <f ca="1">IF('Matriz de Riesgos'!$AO$209="","",IF('Matriz de Riesgos'!$AO$209='Matriz Calificación'!$D$61,'Matriz de Riesgos'!$E$209,IF('Matriz de Riesgos'!$AO$209&lt;&gt;'Matriz Calificación'!$D$61,"")))</f>
        <v/>
      </c>
      <c r="Q64" s="131" t="str">
        <f ca="1">IF('Matriz de Riesgos'!$AO$218="","",IF('Matriz de Riesgos'!$AO$218='Matriz Calificación'!$D$61,'Matriz de Riesgos'!$E$218,IF('Matriz de Riesgos'!$AO$218&lt;&gt;'Matriz Calificación'!$D$61,"")))</f>
        <v/>
      </c>
      <c r="R64" s="131" t="str">
        <f ca="1">IF('Matriz de Riesgos'!$AO$227="","",IF('Matriz de Riesgos'!$AO$227='Matriz Calificación'!$D$61,'Matriz de Riesgos'!$E$227,IF('Matriz de Riesgos'!$AO$227&lt;&gt;'Matriz Calificación'!$D$61,"")))</f>
        <v/>
      </c>
      <c r="S64" s="131" t="str">
        <f ca="1">IF('Matriz de Riesgos'!$AO$236="","",IF('Matriz de Riesgos'!$AO$236='Matriz Calificación'!$D$61,'Matriz de Riesgos'!$E$236,IF('Matriz de Riesgos'!$AO$236&lt;&gt;'Matriz Calificación'!$D$61,"")))</f>
        <v/>
      </c>
      <c r="T64" s="131" t="str">
        <f ca="1">IF('Matriz de Riesgos'!$AO$245="","",IF('Matriz de Riesgos'!$AO$245='Matriz Calificación'!$D$61,'Matriz de Riesgos'!$E$245,IF('Matriz de Riesgos'!$AO$245&lt;&gt;'Matriz Calificación'!$D$61,"")))</f>
        <v/>
      </c>
      <c r="U64" s="131" t="str">
        <f ca="1">IF('Matriz de Riesgos'!$AO$254="","",IF('Matriz de Riesgos'!$AO$254='Matriz Calificación'!$D$61,'Matriz de Riesgos'!$E$254,IF('Matriz de Riesgos'!$AO$254&lt;&gt;'Matriz Calificación'!$D$61,"")))</f>
        <v/>
      </c>
      <c r="V64" s="131" t="str">
        <f ca="1">IF('Matriz de Riesgos'!$AO$263="","",IF('Matriz de Riesgos'!$AO$263='Matriz Calificación'!$D$61,'Matriz de Riesgos'!$E$263,IF('Matriz de Riesgos'!$AO$263&lt;&gt;'Matriz Calificación'!$D$61,"")))</f>
        <v/>
      </c>
      <c r="W64" s="132" t="str">
        <f ca="1">IF('Matriz de Riesgos'!$AO$272="","",IF('Matriz de Riesgos'!$AO$272='Matriz Calificación'!$D$61,'Matriz de Riesgos'!$E$272,IF('Matriz de Riesgos'!$AO$272&lt;&gt;'Matriz Calificación'!$D$61,"")))</f>
        <v/>
      </c>
      <c r="X64" s="130" t="str">
        <f ca="1">IF('Matriz de Riesgos'!$AO$191="","",IF('Matriz de Riesgos'!$AO$191='Matriz Calificación'!$D$62,'Matriz de Riesgos'!$E$191,IF('Matriz de Riesgos'!$AO$191&lt;&gt;'Matriz Calificación'!$D$62,"")))</f>
        <v/>
      </c>
      <c r="Y64" s="131" t="str">
        <f ca="1">IF('Matriz de Riesgos'!$AO$200="","",IF('Matriz de Riesgos'!$AO$200='Matriz Calificación'!$D$62,'Matriz de Riesgos'!$E$200,IF('Matriz de Riesgos'!$AO$200&lt;&gt;'Matriz Calificación'!$D$62,"")))</f>
        <v/>
      </c>
      <c r="Z64" s="131" t="str">
        <f ca="1">IF('Matriz de Riesgos'!$AO$209="","",IF('Matriz de Riesgos'!$AO$209='Matriz Calificación'!$D$62,'Matriz de Riesgos'!$E$209,IF('Matriz de Riesgos'!$AO$209&lt;&gt;'Matriz Calificación'!$D$62,"")))</f>
        <v/>
      </c>
      <c r="AA64" s="131" t="str">
        <f ca="1">IF('Matriz de Riesgos'!$AO$218="","",IF('Matriz de Riesgos'!$AO$218='Matriz Calificación'!$D$62,'Matriz de Riesgos'!$E$218,IF('Matriz de Riesgos'!$AO$218&lt;&gt;'Matriz Calificación'!$D$62,"")))</f>
        <v/>
      </c>
      <c r="AB64" s="131" t="str">
        <f ca="1">IF('Matriz de Riesgos'!$AO$227="","",IF('Matriz de Riesgos'!$AO$227='Matriz Calificación'!$D$62,'Matriz de Riesgos'!$E$227,IF('Matriz de Riesgos'!$AO$227&lt;&gt;'Matriz Calificación'!$D$62,"")))</f>
        <v/>
      </c>
      <c r="AC64" s="131" t="str">
        <f ca="1">IF('Matriz de Riesgos'!$AO$236="","",IF('Matriz de Riesgos'!$AO$236='Matriz Calificación'!$D$62,'Matriz de Riesgos'!$E$236,IF('Matriz de Riesgos'!$AO$236&lt;&gt;'Matriz Calificación'!$D$62,"")))</f>
        <v/>
      </c>
      <c r="AD64" s="131" t="str">
        <f ca="1">IF('Matriz de Riesgos'!$AO$245="","",IF('Matriz de Riesgos'!$AO$245='Matriz Calificación'!$D$62,'Matriz de Riesgos'!$E$245,IF('Matriz de Riesgos'!$AO$245&lt;&gt;'Matriz Calificación'!$D$62,"")))</f>
        <v/>
      </c>
      <c r="AE64" s="131" t="str">
        <f ca="1">IF('Matriz de Riesgos'!$AO$254="","",IF('Matriz de Riesgos'!$AO$254='Matriz Calificación'!$D$62,'Matriz de Riesgos'!$E$254,IF('Matriz de Riesgos'!$AO$254&lt;&gt;'Matriz Calificación'!$D$62,"")))</f>
        <v/>
      </c>
      <c r="AF64" s="131" t="str">
        <f ca="1">IF('Matriz de Riesgos'!$AO$263="","",IF('Matriz de Riesgos'!$AO$263='Matriz Calificación'!$D$62,'Matriz de Riesgos'!$E$263,IF('Matriz de Riesgos'!$AO$263&lt;&gt;'Matriz Calificación'!$D$62,"")))</f>
        <v/>
      </c>
      <c r="AG64" s="132" t="str">
        <f ca="1">IF('Matriz de Riesgos'!$AO$272="","",IF('Matriz de Riesgos'!$AO$272='Matriz Calificación'!$D$62,'Matriz de Riesgos'!$E$272,IF('Matriz de Riesgos'!$AO$272&lt;&gt;'Matriz Calificación'!$D$62,"")))</f>
        <v/>
      </c>
      <c r="AH64" s="128" t="str">
        <f ca="1">IF('Matriz de Riesgos'!$AO$191="","",IF('Matriz de Riesgos'!$AO$191='Matriz Calificación'!$D$67,'Matriz de Riesgos'!$E$191,IF('Matriz de Riesgos'!$AO$191&lt;&gt;'Matriz Calificación'!$D$67,"")))</f>
        <v/>
      </c>
      <c r="AI64" s="129" t="str">
        <f ca="1">IF('Matriz de Riesgos'!$AO$200="","",IF('Matriz de Riesgos'!$AO$200='Matriz Calificación'!$D$67,'Matriz de Riesgos'!$E$200,IF('Matriz de Riesgos'!$AO$200&lt;&gt;'Matriz Calificación'!$D$67,"")))</f>
        <v/>
      </c>
      <c r="AJ64" s="129" t="str">
        <f ca="1">IF('Matriz de Riesgos'!$AO$209="","",IF('Matriz de Riesgos'!$AO$209='Matriz Calificación'!$D$67,'Matriz de Riesgos'!$E$209,IF('Matriz de Riesgos'!$AO$209&lt;&gt;'Matriz Calificación'!$D$67,"")))</f>
        <v/>
      </c>
      <c r="AK64" s="129" t="str">
        <f ca="1">IF('Matriz de Riesgos'!$AO$218="","",IF('Matriz de Riesgos'!$AO$218='Matriz Calificación'!$D$67,'Matriz de Riesgos'!$E$218,IF('Matriz de Riesgos'!$AO$218&lt;&gt;'Matriz Calificación'!$D$67,"")))</f>
        <v/>
      </c>
      <c r="AL64" s="129" t="str">
        <f ca="1">IF('Matriz de Riesgos'!$AO$227="","",IF('Matriz de Riesgos'!$AO$227='Matriz Calificación'!$D$67,'Matriz de Riesgos'!$E$227,IF('Matriz de Riesgos'!$AO$227&lt;&gt;'Matriz Calificación'!$D$67,"")))</f>
        <v/>
      </c>
      <c r="AM64" s="129" t="str">
        <f ca="1">IF('Matriz de Riesgos'!$AO$236="","",IF('Matriz de Riesgos'!$AO$236='Matriz Calificación'!$D$67,'Matriz de Riesgos'!$E$236,IF('Matriz de Riesgos'!$AO$236&lt;&gt;'Matriz Calificación'!$D$67,"")))</f>
        <v/>
      </c>
      <c r="AN64" s="129" t="str">
        <f ca="1">IF('Matriz de Riesgos'!$AO$245="","",IF('Matriz de Riesgos'!$AO$245='Matriz Calificación'!$D$67,'Matriz de Riesgos'!$E$245,IF('Matriz de Riesgos'!$AO$245&lt;&gt;'Matriz Calificación'!$D$67,"")))</f>
        <v/>
      </c>
      <c r="AO64" s="129" t="str">
        <f ca="1">IF('Matriz de Riesgos'!$AO$254="","",IF('Matriz de Riesgos'!$AO$254='Matriz Calificación'!$D$67,'Matriz de Riesgos'!$E$254,IF('Matriz de Riesgos'!$AO$254&lt;&gt;'Matriz Calificación'!$D$67,"")))</f>
        <v/>
      </c>
      <c r="AP64" s="129" t="str">
        <f ca="1">IF('Matriz de Riesgos'!$AO$263="","",IF('Matriz de Riesgos'!$AO$263='Matriz Calificación'!$D$67,'Matriz de Riesgos'!$E$263,IF('Matriz de Riesgos'!$AO$263&lt;&gt;'Matriz Calificación'!$D$67,"")))</f>
        <v/>
      </c>
      <c r="AQ64" s="133" t="str">
        <f ca="1">IF('Matriz de Riesgos'!$AO$272="","",IF('Matriz de Riesgos'!$AO$272='Matriz Calificación'!$D$67,'Matriz de Riesgos'!$E$272,IF('Matriz de Riesgos'!$AO$272&lt;&gt;'Matriz Calificación'!$D$67,"")))</f>
        <v/>
      </c>
      <c r="AR64" s="134" t="str">
        <f ca="1">IF('Matriz de Riesgos'!$AO$191="","",IF('Matriz de Riesgos'!$AO$191='Matriz Calificación'!$D$76,'Matriz de Riesgos'!$E$191,IF('Matriz de Riesgos'!$AO$191&lt;&gt;'Matriz Calificación'!$D$76,"")))</f>
        <v/>
      </c>
      <c r="AS64" s="135" t="str">
        <f ca="1">IF('Matriz de Riesgos'!$AO$200="","",IF('Matriz de Riesgos'!$AO$200='Matriz Calificación'!$D$76,'Matriz de Riesgos'!$E$200,IF('Matriz de Riesgos'!$AO$200&lt;&gt;'Matriz Calificación'!$D$76,"")))</f>
        <v/>
      </c>
      <c r="AT64" s="135" t="str">
        <f ca="1">IF('Matriz de Riesgos'!$AO$209="","",IF('Matriz de Riesgos'!$AO$209='Matriz Calificación'!$D$76,'Matriz de Riesgos'!$E$209,IF('Matriz de Riesgos'!$AO$209&lt;&gt;'Matriz Calificación'!$D$76,"")))</f>
        <v/>
      </c>
      <c r="AU64" s="135" t="str">
        <f ca="1">IF('Matriz de Riesgos'!$AO$218="","",IF('Matriz de Riesgos'!$AO$218='Matriz Calificación'!$D$76,'Matriz de Riesgos'!$E$218,IF('Matriz de Riesgos'!$AO$218&lt;&gt;'Matriz Calificación'!$D$76,"")))</f>
        <v/>
      </c>
      <c r="AV64" s="151" t="str">
        <f ca="1">IF('Matriz de Riesgos'!$AO$227="","",IF('Matriz de Riesgos'!$AO$227='Matriz Calificación'!$D$76,'Matriz de Riesgos'!$E$227,IF('Matriz de Riesgos'!$AO$227&lt;&gt;'Matriz Calificación'!$D$76,"")))</f>
        <v/>
      </c>
      <c r="AW64" s="151" t="str">
        <f ca="1">IF('Matriz de Riesgos'!$AO$236="","",IF('Matriz de Riesgos'!$AO$236='Matriz Calificación'!$D$76,'Matriz de Riesgos'!$E$236,IF('Matriz de Riesgos'!$AO$236&lt;&gt;'Matriz Calificación'!$D$76,"")))</f>
        <v/>
      </c>
      <c r="AX64" s="151" t="str">
        <f ca="1">IF('Matriz de Riesgos'!$AO$245="","",IF('Matriz de Riesgos'!$AO$245='Matriz Calificación'!$D$76,'Matriz de Riesgos'!$E$245,IF('Matriz de Riesgos'!$AO$245&lt;&gt;'Matriz Calificación'!$D$76,"")))</f>
        <v/>
      </c>
      <c r="AY64" s="151" t="str">
        <f ca="1">IF('Matriz de Riesgos'!$AO$254="","",IF('Matriz de Riesgos'!$AO$254='Matriz Calificación'!$D$76,'Matriz de Riesgos'!$E$254,IF('Matriz de Riesgos'!$AO$254&lt;&gt;'Matriz Calificación'!$D$76,"")))</f>
        <v/>
      </c>
      <c r="AZ64" s="151" t="str">
        <f ca="1">IF('Matriz de Riesgos'!$AO$263="","",IF('Matriz de Riesgos'!$AO$263='Matriz Calificación'!$D$76,'Matriz de Riesgos'!$E$263,IF('Matriz de Riesgos'!$AO$263&lt;&gt;'Matriz Calificación'!$D$76,"")))</f>
        <v/>
      </c>
      <c r="BA64" s="136" t="str">
        <f ca="1">IF('Matriz de Riesgos'!$AO$272="","",IF('Matriz de Riesgos'!$AO$272='Matriz Calificación'!$D$76,'Matriz de Riesgos'!$E$272,IF('Matriz de Riesgos'!$AO$272&lt;&gt;'Matriz Calificación'!$D$76,"")))</f>
        <v/>
      </c>
    </row>
    <row r="65" spans="2:53" ht="12" customHeight="1" x14ac:dyDescent="0.25">
      <c r="B65" s="354"/>
      <c r="C65" s="357"/>
      <c r="D65" s="130" t="str">
        <f ca="1">IF('Matriz de Riesgos'!$AO$281="","",IF('Matriz de Riesgos'!$AO$281='Matriz Calificación'!$D$60,'Matriz de Riesgos'!$E$281,IF('Matriz de Riesgos'!$AO$281&lt;&gt;'Matriz Calificación'!$D$60,"")))</f>
        <v/>
      </c>
      <c r="E65" s="131" t="str">
        <f ca="1">IF('Matriz de Riesgos'!$AO$290="","",IF('Matriz de Riesgos'!$AO$290='Matriz Calificación'!$D$60,'Matriz de Riesgos'!$E$290,IF('Matriz de Riesgos'!$AO$290&lt;&gt;'Matriz Calificación'!$D$60,"")))</f>
        <v/>
      </c>
      <c r="F65" s="131" t="str">
        <f ca="1">IF('Matriz de Riesgos'!$AO$299="","",IF('Matriz de Riesgos'!$AO$299='Matriz Calificación'!$D$60,'Matriz de Riesgos'!$E$299,IF('Matriz de Riesgos'!$AO$299&lt;&gt;'Matriz Calificación'!$D$60,"")))</f>
        <v/>
      </c>
      <c r="G65" s="131" t="str">
        <f ca="1">IF('Matriz de Riesgos'!$AO$308="","",IF('Matriz de Riesgos'!$AO$308='Matriz Calificación'!$D$60,'Matriz de Riesgos'!$E$308,IF('Matriz de Riesgos'!$AO$308&lt;&gt;'Matriz Calificación'!$D$60,"")))</f>
        <v/>
      </c>
      <c r="H65" s="131" t="str">
        <f ca="1">IF('Matriz de Riesgos'!$AO$317="","",IF('Matriz de Riesgos'!$AO$317='Matriz Calificación'!$D$60,'Matriz de Riesgos'!$E$317,IF('Matriz de Riesgos'!$AO$317&lt;&gt;'Matriz Calificación'!$D$60,"")))</f>
        <v/>
      </c>
      <c r="I65" s="131" t="str">
        <f ca="1">IF('Matriz de Riesgos'!$AO$326="","",IF('Matriz de Riesgos'!$AO$326='Matriz Calificación'!$D$60,'Matriz de Riesgos'!$E$326,IF('Matriz de Riesgos'!$AO$326&lt;&gt;'Matriz Calificación'!$D$60,"")))</f>
        <v/>
      </c>
      <c r="J65" s="131" t="str">
        <f ca="1">IF('Matriz de Riesgos'!$AO$335="","",IF('Matriz de Riesgos'!$AO$335='Matriz Calificación'!$D$60,'Matriz de Riesgos'!$E$335,IF('Matriz de Riesgos'!$AO$335&lt;&gt;'Matriz Calificación'!$D$60,"")))</f>
        <v/>
      </c>
      <c r="K65" s="131" t="str">
        <f ca="1">IF('Matriz de Riesgos'!$AO$344="","",IF('Matriz de Riesgos'!$AO$344='Matriz Calificación'!$D$60,'Matriz de Riesgos'!$E$344,IF('Matriz de Riesgos'!$AO$344&lt;&gt;'Matriz Calificación'!$D$60,"")))</f>
        <v/>
      </c>
      <c r="L65" s="131" t="str">
        <f ca="1">IF('Matriz de Riesgos'!$AO$353="","",IF('Matriz de Riesgos'!$AO$353='Matriz Calificación'!$D$60,'Matriz de Riesgos'!$E$353,IF('Matriz de Riesgos'!$AO$353&lt;&gt;'Matriz Calificación'!$D$60,"")))</f>
        <v/>
      </c>
      <c r="M65" s="132" t="str">
        <f ca="1">IF('Matriz de Riesgos'!$AO$362="","",IF('Matriz de Riesgos'!$AO$362='Matriz Calificación'!$D$60,'Matriz de Riesgos'!$E$362,IF('Matriz de Riesgos'!$AO$362&lt;&gt;'Matriz Calificación'!$D$60,"")))</f>
        <v/>
      </c>
      <c r="N65" s="130" t="str">
        <f ca="1">IF('Matriz de Riesgos'!$AO$281="","",IF('Matriz de Riesgos'!$AO$281='Matriz Calificación'!$D$61,'Matriz de Riesgos'!$E$281,IF('Matriz de Riesgos'!$AO$281&lt;&gt;'Matriz Calificación'!$D$61,"")))</f>
        <v/>
      </c>
      <c r="O65" s="131" t="str">
        <f ca="1">IF('Matriz de Riesgos'!$AO$290="","",IF('Matriz de Riesgos'!$AO$290='Matriz Calificación'!$D$61,'Matriz de Riesgos'!$E$290,IF('Matriz de Riesgos'!$AO$290&lt;&gt;'Matriz Calificación'!$D$61,"")))</f>
        <v/>
      </c>
      <c r="P65" s="131" t="str">
        <f ca="1">IF('Matriz de Riesgos'!$AO$299="","",IF('Matriz de Riesgos'!$AO$299='Matriz Calificación'!$D$61,'Matriz de Riesgos'!$E$299,IF('Matriz de Riesgos'!$AO$299&lt;&gt;'Matriz Calificación'!$D$61,"")))</f>
        <v/>
      </c>
      <c r="Q65" s="131" t="str">
        <f ca="1">IF('Matriz de Riesgos'!$AO$308="","",IF('Matriz de Riesgos'!$AO$308='Matriz Calificación'!$D$61,'Matriz de Riesgos'!$E$308,IF('Matriz de Riesgos'!$AO$308&lt;&gt;'Matriz Calificación'!$D$61,"")))</f>
        <v/>
      </c>
      <c r="R65" s="131" t="str">
        <f ca="1">IF('Matriz de Riesgos'!$AO$317="","",IF('Matriz de Riesgos'!$AO$317='Matriz Calificación'!$D$61,'Matriz de Riesgos'!$E$317,IF('Matriz de Riesgos'!$AO$317&lt;&gt;'Matriz Calificación'!$D$61,"")))</f>
        <v/>
      </c>
      <c r="S65" s="131" t="str">
        <f ca="1">IF('Matriz de Riesgos'!$AO$326="","",IF('Matriz de Riesgos'!$AO$326='Matriz Calificación'!$D$61,'Matriz de Riesgos'!$E$326,IF('Matriz de Riesgos'!$AO$326&lt;&gt;'Matriz Calificación'!$D$61,"")))</f>
        <v/>
      </c>
      <c r="T65" s="131" t="str">
        <f ca="1">IF('Matriz de Riesgos'!$AO$335="","",IF('Matriz de Riesgos'!$AO$335='Matriz Calificación'!$D$61,'Matriz de Riesgos'!$E$335,IF('Matriz de Riesgos'!$AO$335&lt;&gt;'Matriz Calificación'!$D$61,"")))</f>
        <v/>
      </c>
      <c r="U65" s="131" t="str">
        <f ca="1">IF('Matriz de Riesgos'!$AO$344="","",IF('Matriz de Riesgos'!$AO$344='Matriz Calificación'!$D$61,'Matriz de Riesgos'!$E$344,IF('Matriz de Riesgos'!$AO$344&lt;&gt;'Matriz Calificación'!$D$61,"")))</f>
        <v/>
      </c>
      <c r="V65" s="131" t="str">
        <f ca="1">IF('Matriz de Riesgos'!$AO$353="","",IF('Matriz de Riesgos'!$AO$353='Matriz Calificación'!$D$61,'Matriz de Riesgos'!$E$353,IF('Matriz de Riesgos'!$AO$353&lt;&gt;'Matriz Calificación'!$D$61,"")))</f>
        <v/>
      </c>
      <c r="W65" s="132" t="str">
        <f ca="1">IF('Matriz de Riesgos'!$AO$362="","",IF('Matriz de Riesgos'!$AO$362='Matriz Calificación'!$D$61,'Matriz de Riesgos'!$E$362,IF('Matriz de Riesgos'!$AO$362&lt;&gt;'Matriz Calificación'!$D$61,"")))</f>
        <v/>
      </c>
      <c r="X65" s="130" t="str">
        <f ca="1">IF('Matriz de Riesgos'!$AO$281="","",IF('Matriz de Riesgos'!$AO$281='Matriz Calificación'!$D$62,'Matriz de Riesgos'!$E$281,IF('Matriz de Riesgos'!$AO$281&lt;&gt;'Matriz Calificación'!$D$62,"")))</f>
        <v/>
      </c>
      <c r="Y65" s="131" t="str">
        <f ca="1">IF('Matriz de Riesgos'!$AO$290="","",IF('Matriz de Riesgos'!$AO$290='Matriz Calificación'!$D$62,'Matriz de Riesgos'!$E$290,IF('Matriz de Riesgos'!$AO$290&lt;&gt;'Matriz Calificación'!$D$62,"")))</f>
        <v/>
      </c>
      <c r="Z65" s="131" t="str">
        <f ca="1">IF('Matriz de Riesgos'!$AO$299="","",IF('Matriz de Riesgos'!$AO$299='Matriz Calificación'!$D$62,'Matriz de Riesgos'!$E$299,IF('Matriz de Riesgos'!$AO$299&lt;&gt;'Matriz Calificación'!$D$62,"")))</f>
        <v/>
      </c>
      <c r="AA65" s="131" t="str">
        <f ca="1">IF('Matriz de Riesgos'!$AO$308="","",IF('Matriz de Riesgos'!$AO$308='Matriz Calificación'!$D$62,'Matriz de Riesgos'!$E$308,IF('Matriz de Riesgos'!$AO$308&lt;&gt;'Matriz Calificación'!$D$62,"")))</f>
        <v/>
      </c>
      <c r="AB65" s="131" t="str">
        <f ca="1">IF('Matriz de Riesgos'!$AO$317="","",IF('Matriz de Riesgos'!$AO$317='Matriz Calificación'!$D$62,'Matriz de Riesgos'!$E$317,IF('Matriz de Riesgos'!$AO$317&lt;&gt;'Matriz Calificación'!$D$62,"")))</f>
        <v/>
      </c>
      <c r="AC65" s="131" t="str">
        <f ca="1">IF('Matriz de Riesgos'!$AO$326="","",IF('Matriz de Riesgos'!$AO$326='Matriz Calificación'!$D$62,'Matriz de Riesgos'!$E$326,IF('Matriz de Riesgos'!$AO$326&lt;&gt;'Matriz Calificación'!$D$62,"")))</f>
        <v/>
      </c>
      <c r="AD65" s="131" t="str">
        <f ca="1">IF('Matriz de Riesgos'!$AO$335="","",IF('Matriz de Riesgos'!$AO$335='Matriz Calificación'!$D$62,'Matriz de Riesgos'!$E$335,IF('Matriz de Riesgos'!$AO$335&lt;&gt;'Matriz Calificación'!$D$62,"")))</f>
        <v/>
      </c>
      <c r="AE65" s="131" t="str">
        <f ca="1">IF('Matriz de Riesgos'!$AO$344="","",IF('Matriz de Riesgos'!$AO$344='Matriz Calificación'!$D$62,'Matriz de Riesgos'!$E$344,IF('Matriz de Riesgos'!$AO$344&lt;&gt;'Matriz Calificación'!$D$62,"")))</f>
        <v/>
      </c>
      <c r="AF65" s="131" t="str">
        <f ca="1">IF('Matriz de Riesgos'!$AO$353="","",IF('Matriz de Riesgos'!$AO$353='Matriz Calificación'!$D$62,'Matriz de Riesgos'!$E$353,IF('Matriz de Riesgos'!$AO$353&lt;&gt;'Matriz Calificación'!$D$62,"")))</f>
        <v/>
      </c>
      <c r="AG65" s="132" t="str">
        <f ca="1">IF('Matriz de Riesgos'!$AO$362="","",IF('Matriz de Riesgos'!$AO$362='Matriz Calificación'!$D$62,'Matriz de Riesgos'!$E$362,IF('Matriz de Riesgos'!$AO$362&lt;&gt;'Matriz Calificación'!$D$62,"")))</f>
        <v/>
      </c>
      <c r="AH65" s="128" t="str">
        <f ca="1">IF('Matriz de Riesgos'!$AO$281="","",IF('Matriz de Riesgos'!$AO$281='Matriz Calificación'!$D$67,'Matriz de Riesgos'!$E$281,IF('Matriz de Riesgos'!$AO$281&lt;&gt;'Matriz Calificación'!$D$67,"")))</f>
        <v/>
      </c>
      <c r="AI65" s="129" t="str">
        <f ca="1">IF('Matriz de Riesgos'!$AO$290="","",IF('Matriz de Riesgos'!$AO$290='Matriz Calificación'!$D$67,'Matriz de Riesgos'!$E$290,IF('Matriz de Riesgos'!$AO$290&lt;&gt;'Matriz Calificación'!$D$67,"")))</f>
        <v/>
      </c>
      <c r="AJ65" s="129" t="str">
        <f ca="1">IF('Matriz de Riesgos'!$AO$299="","",IF('Matriz de Riesgos'!$AO$299='Matriz Calificación'!$D$67,'Matriz de Riesgos'!$E$299,IF('Matriz de Riesgos'!$AO$299&lt;&gt;'Matriz Calificación'!$D$67,"")))</f>
        <v/>
      </c>
      <c r="AK65" s="129" t="str">
        <f ca="1">IF('Matriz de Riesgos'!$AO$308="","",IF('Matriz de Riesgos'!$AO$308='Matriz Calificación'!$D$67,'Matriz de Riesgos'!$E$308,IF('Matriz de Riesgos'!$AO$308&lt;&gt;'Matriz Calificación'!$D$67,"")))</f>
        <v/>
      </c>
      <c r="AL65" s="129" t="str">
        <f ca="1">IF('Matriz de Riesgos'!$AO$317="","",IF('Matriz de Riesgos'!$AO$317='Matriz Calificación'!$D$67,'Matriz de Riesgos'!$E$317,IF('Matriz de Riesgos'!$AO$317&lt;&gt;'Matriz Calificación'!$D$67,"")))</f>
        <v/>
      </c>
      <c r="AM65" s="129" t="str">
        <f ca="1">IF('Matriz de Riesgos'!$AO$326="","",IF('Matriz de Riesgos'!$AO$326='Matriz Calificación'!$D$67,'Matriz de Riesgos'!$E$326,IF('Matriz de Riesgos'!$AO$326&lt;&gt;'Matriz Calificación'!$D$67,"")))</f>
        <v/>
      </c>
      <c r="AN65" s="129" t="str">
        <f ca="1">IF('Matriz de Riesgos'!$AO$335="","",IF('Matriz de Riesgos'!$AO$335='Matriz Calificación'!$D$67,'Matriz de Riesgos'!$E$335,IF('Matriz de Riesgos'!$AO$335&lt;&gt;'Matriz Calificación'!$D$67,"")))</f>
        <v/>
      </c>
      <c r="AO65" s="129" t="str">
        <f ca="1">IF('Matriz de Riesgos'!$AO$344="","",IF('Matriz de Riesgos'!$AO$344='Matriz Calificación'!$D$67,'Matriz de Riesgos'!$E$344,IF('Matriz de Riesgos'!$AO$344&lt;&gt;'Matriz Calificación'!$D$67,"")))</f>
        <v/>
      </c>
      <c r="AP65" s="129" t="str">
        <f ca="1">IF('Matriz de Riesgos'!$AO$353="","",IF('Matriz de Riesgos'!$AO$353='Matriz Calificación'!$D$67,'Matriz de Riesgos'!$E$353,IF('Matriz de Riesgos'!$AO$353&lt;&gt;'Matriz Calificación'!$D$67,"")))</f>
        <v/>
      </c>
      <c r="AQ65" s="133" t="str">
        <f ca="1">IF('Matriz de Riesgos'!$AO$362="","",IF('Matriz de Riesgos'!$AO$362='Matriz Calificación'!$D$67,'Matriz de Riesgos'!$E$362,IF('Matriz de Riesgos'!$AO$362&lt;&gt;'Matriz Calificación'!$D$67,"")))</f>
        <v/>
      </c>
      <c r="AR65" s="134" t="str">
        <f ca="1">IF('Matriz de Riesgos'!$AO$281="","",IF('Matriz de Riesgos'!$AO$281='Matriz Calificación'!$D$76,'Matriz de Riesgos'!$E$281,IF('Matriz de Riesgos'!$AO$281&lt;&gt;'Matriz Calificación'!$D$76,"")))</f>
        <v/>
      </c>
      <c r="AS65" s="135" t="str">
        <f ca="1">IF('Matriz de Riesgos'!$AO$290="","",IF('Matriz de Riesgos'!$AO$290='Matriz Calificación'!$D$76,'Matriz de Riesgos'!$E$290,IF('Matriz de Riesgos'!$AO$290&lt;&gt;'Matriz Calificación'!$D$76,"")))</f>
        <v/>
      </c>
      <c r="AT65" s="135" t="str">
        <f ca="1">IF('Matriz de Riesgos'!$AO$299="","",IF('Matriz de Riesgos'!$AO$299='Matriz Calificación'!$D$76,'Matriz de Riesgos'!$E$299,IF('Matriz de Riesgos'!$AO$299&lt;&gt;'Matriz Calificación'!$D$76,"")))</f>
        <v/>
      </c>
      <c r="AU65" s="135" t="str">
        <f ca="1">IF('Matriz de Riesgos'!$AO$308="","",IF('Matriz de Riesgos'!$AO$308='Matriz Calificación'!$D$76,'Matriz de Riesgos'!$E$308,IF('Matriz de Riesgos'!$AO$308&lt;&gt;'Matriz Calificación'!$D$76,"")))</f>
        <v/>
      </c>
      <c r="AV65" s="151" t="str">
        <f ca="1">IF('Matriz de Riesgos'!$AO$317="","",IF('Matriz de Riesgos'!$AO$317='Matriz Calificación'!$D$76,'Matriz de Riesgos'!$E$317,IF('Matriz de Riesgos'!$AO$317&lt;&gt;'Matriz Calificación'!$D$76,"")))</f>
        <v/>
      </c>
      <c r="AW65" s="151" t="str">
        <f ca="1">IF('Matriz de Riesgos'!$AO$326="","",IF('Matriz de Riesgos'!$AO$326='Matriz Calificación'!$D$76,'Matriz de Riesgos'!$E$326,IF('Matriz de Riesgos'!$AO$326&lt;&gt;'Matriz Calificación'!$D$76,"")))</f>
        <v/>
      </c>
      <c r="AX65" s="151" t="str">
        <f ca="1">IF('Matriz de Riesgos'!$AO$335="","",IF('Matriz de Riesgos'!$AO$335='Matriz Calificación'!$D$76,'Matriz de Riesgos'!$E$335,IF('Matriz de Riesgos'!$AO$335&lt;&gt;'Matriz Calificación'!$D$76,"")))</f>
        <v/>
      </c>
      <c r="AY65" s="151" t="str">
        <f ca="1">IF('Matriz de Riesgos'!$AO$344="","",IF('Matriz de Riesgos'!$AO$344='Matriz Calificación'!$D$76,'Matriz de Riesgos'!$E$344,IF('Matriz de Riesgos'!$AO$344&lt;&gt;'Matriz Calificación'!$D$76,"")))</f>
        <v/>
      </c>
      <c r="AZ65" s="151" t="str">
        <f ca="1">IF('Matriz de Riesgos'!$AO$353="","",IF('Matriz de Riesgos'!$AO$353='Matriz Calificación'!$D$76,'Matriz de Riesgos'!$E$353,IF('Matriz de Riesgos'!$AO$353&lt;&gt;'Matriz Calificación'!$D$76,"")))</f>
        <v/>
      </c>
      <c r="BA65" s="136" t="str">
        <f ca="1">IF('Matriz de Riesgos'!$AO$362="","",IF('Matriz de Riesgos'!$AO$362='Matriz Calificación'!$D$76,'Matriz de Riesgos'!$E$362,IF('Matriz de Riesgos'!$AO$362&lt;&gt;'Matriz Calificación'!$D$76,"")))</f>
        <v/>
      </c>
    </row>
    <row r="66" spans="2:53" ht="12" customHeight="1" x14ac:dyDescent="0.25">
      <c r="B66" s="354"/>
      <c r="C66" s="357"/>
      <c r="D66" s="130" t="str">
        <f ca="1">IF('Matriz de Riesgos'!$AO$371="","",IF('Matriz de Riesgos'!$AO$371='Matriz Calificación'!$D$60,'Matriz de Riesgos'!$E$371,IF('Matriz de Riesgos'!$AO$371&lt;&gt;'Matriz Calificación'!$D$60,"")))</f>
        <v/>
      </c>
      <c r="E66" s="131" t="str">
        <f ca="1">IF('Matriz de Riesgos'!$AO$380="","",IF('Matriz de Riesgos'!$AO$380='Matriz Calificación'!$D$60,'Matriz de Riesgos'!$E$380,IF('Matriz de Riesgos'!$AO$380&lt;&gt;'Matriz Calificación'!$D$60,"")))</f>
        <v/>
      </c>
      <c r="F66" s="131" t="str">
        <f ca="1">IF('Matriz de Riesgos'!$AO$389="","",IF('Matriz de Riesgos'!$AO$389='Matriz Calificación'!$D$60,'Matriz de Riesgos'!$E$389,IF('Matriz de Riesgos'!$AO$389&lt;&gt;'Matriz Calificación'!$D$60,"")))</f>
        <v/>
      </c>
      <c r="G66" s="131" t="str">
        <f ca="1">IF('Matriz de Riesgos'!$AO$398="","",IF('Matriz de Riesgos'!$AO$398='Matriz Calificación'!$D$60,'Matriz de Riesgos'!$E$398,IF('Matriz de Riesgos'!$AO$398&lt;&gt;'Matriz Calificación'!$D$60,"")))</f>
        <v/>
      </c>
      <c r="H66" s="131" t="str">
        <f ca="1">IF('Matriz de Riesgos'!$AO$407="","",IF('Matriz de Riesgos'!$AO$407='Matriz Calificación'!$D$60,'Matriz de Riesgos'!$E$407,IF('Matriz de Riesgos'!$AO$407&lt;&gt;'Matriz Calificación'!$D$60,"")))</f>
        <v/>
      </c>
      <c r="I66" s="131" t="str">
        <f ca="1">IF('Matriz de Riesgos'!$AO$416="","",IF('Matriz de Riesgos'!$AO$416='Matriz Calificación'!$D$60,'Matriz de Riesgos'!$E$416,IF('Matriz de Riesgos'!$AO$416&lt;&gt;'Matriz Calificación'!$D$60,"")))</f>
        <v/>
      </c>
      <c r="J66" s="131" t="str">
        <f ca="1">IF('Matriz de Riesgos'!$AO$425="","",IF('Matriz de Riesgos'!$AO$425='Matriz Calificación'!$D$60,'Matriz de Riesgos'!$E$425,IF('Matriz de Riesgos'!$AO$425&lt;&gt;'Matriz Calificación'!$D$60,"")))</f>
        <v/>
      </c>
      <c r="K66" s="131" t="str">
        <f ca="1">IF('Matriz de Riesgos'!$AO$434="","",IF('Matriz de Riesgos'!$AO$434='Matriz Calificación'!$D$60,'Matriz de Riesgos'!$E$434,IF('Matriz de Riesgos'!$AO$434&lt;&gt;'Matriz Calificación'!$D$60,"")))</f>
        <v/>
      </c>
      <c r="L66" s="131" t="str">
        <f ca="1">IF('Matriz de Riesgos'!$AO$443="","",IF('Matriz de Riesgos'!$AO$443='Matriz Calificación'!$D$60,'Matriz de Riesgos'!$E$443,IF('Matriz de Riesgos'!$AO$443&lt;&gt;'Matriz Calificación'!$D$60,"")))</f>
        <v/>
      </c>
      <c r="M66" s="132" t="str">
        <f ca="1">IF('Matriz de Riesgos'!$AO$452="","",IF('Matriz de Riesgos'!$AO$452='Matriz Calificación'!$D$60,'Matriz de Riesgos'!$E$452,IF('Matriz de Riesgos'!$AO$452&lt;&gt;'Matriz Calificación'!$D$60,"")))</f>
        <v/>
      </c>
      <c r="N66" s="130" t="str">
        <f ca="1">IF('Matriz de Riesgos'!$AO$371="","",IF('Matriz de Riesgos'!$AO$371='Matriz Calificación'!$D$61,'Matriz de Riesgos'!$E$371,IF('Matriz de Riesgos'!$AO$371&lt;&gt;'Matriz Calificación'!$D$61,"")))</f>
        <v/>
      </c>
      <c r="O66" s="131" t="str">
        <f ca="1">IF('Matriz de Riesgos'!$AO$380="","",IF('Matriz de Riesgos'!$AO$380='Matriz Calificación'!$D$61,'Matriz de Riesgos'!$E$380,IF('Matriz de Riesgos'!$AO$380&lt;&gt;'Matriz Calificación'!$D$61,"")))</f>
        <v/>
      </c>
      <c r="P66" s="131" t="str">
        <f ca="1">IF('Matriz de Riesgos'!$AO$389="","",IF('Matriz de Riesgos'!$AO$389='Matriz Calificación'!$D$61,'Matriz de Riesgos'!$E$389,IF('Matriz de Riesgos'!$AO$389&lt;&gt;'Matriz Calificación'!$D$61,"")))</f>
        <v/>
      </c>
      <c r="Q66" s="131" t="str">
        <f ca="1">IF('Matriz de Riesgos'!$AO$398="","",IF('Matriz de Riesgos'!$AO$398='Matriz Calificación'!$D$61,'Matriz de Riesgos'!$E$398,IF('Matriz de Riesgos'!$AO$398&lt;&gt;'Matriz Calificación'!$D$61,"")))</f>
        <v/>
      </c>
      <c r="R66" s="131" t="str">
        <f ca="1">IF('Matriz de Riesgos'!$AO$407="","",IF('Matriz de Riesgos'!$AO$407='Matriz Calificación'!$D$61,'Matriz de Riesgos'!$E$407,IF('Matriz de Riesgos'!$AO$407&lt;&gt;'Matriz Calificación'!$D$61,"")))</f>
        <v/>
      </c>
      <c r="S66" s="131" t="str">
        <f ca="1">IF('Matriz de Riesgos'!$AO$416="","",IF('Matriz de Riesgos'!$AO$416='Matriz Calificación'!$D$61,'Matriz de Riesgos'!$E$416,IF('Matriz de Riesgos'!$AO$416&lt;&gt;'Matriz Calificación'!$D$61,"")))</f>
        <v/>
      </c>
      <c r="T66" s="131" t="str">
        <f ca="1">IF('Matriz de Riesgos'!$AO$425="","",IF('Matriz de Riesgos'!$AO$425='Matriz Calificación'!$D$61,'Matriz de Riesgos'!$E$425,IF('Matriz de Riesgos'!$AO$425&lt;&gt;'Matriz Calificación'!$D$61,"")))</f>
        <v/>
      </c>
      <c r="U66" s="131" t="str">
        <f>IF('Matriz de Riesgos'!$ANU$434="","",IF('Matriz de Riesgos'!$AO$434='Matriz Calificación'!$D$61,'Matriz de Riesgos'!$E$434,IF('Matriz de Riesgos'!$AO$434&lt;&gt;'Matriz Calificación'!$D$61,"")))</f>
        <v/>
      </c>
      <c r="V66" s="131" t="str">
        <f ca="1">IF('Matriz de Riesgos'!$AO$443="","",IF('Matriz de Riesgos'!$AO$443='Matriz Calificación'!$D$61,'Matriz de Riesgos'!$E$443,IF('Matriz de Riesgos'!$AO$443&lt;&gt;'Matriz Calificación'!$D$61,"")))</f>
        <v/>
      </c>
      <c r="W66" s="132" t="str">
        <f ca="1">IF('Matriz de Riesgos'!$AO$452="","",IF('Matriz de Riesgos'!$AO$452='Matriz Calificación'!$D$61,'Matriz de Riesgos'!$E$452,IF('Matriz de Riesgos'!$AO$452&lt;&gt;'Matriz Calificación'!$D$61,"")))</f>
        <v/>
      </c>
      <c r="X66" s="130" t="str">
        <f ca="1">IF('Matriz de Riesgos'!$AO$371="","",IF('Matriz de Riesgos'!$AO$371='Matriz Calificación'!$D$62,'Matriz de Riesgos'!$E$371,IF('Matriz de Riesgos'!$AO$371&lt;&gt;'Matriz Calificación'!$D$62,"")))</f>
        <v/>
      </c>
      <c r="Y66" s="131" t="str">
        <f ca="1">IF('Matriz de Riesgos'!$AO$380="","",IF('Matriz de Riesgos'!$AO$380='Matriz Calificación'!$D$62,'Matriz de Riesgos'!$E$380,IF('Matriz de Riesgos'!$AO$380&lt;&gt;'Matriz Calificación'!$D$62,"")))</f>
        <v/>
      </c>
      <c r="Z66" s="131" t="str">
        <f ca="1">IF('Matriz de Riesgos'!$AO$389="","",IF('Matriz de Riesgos'!$AO$389='Matriz Calificación'!$D$62,'Matriz de Riesgos'!$E$389,IF('Matriz de Riesgos'!$AO$389&lt;&gt;'Matriz Calificación'!$D$62,"")))</f>
        <v/>
      </c>
      <c r="AA66" s="131" t="str">
        <f ca="1">IF('Matriz de Riesgos'!$AO$398="","",IF('Matriz de Riesgos'!$AO$398='Matriz Calificación'!$D$62,'Matriz de Riesgos'!$E$398,IF('Matriz de Riesgos'!$AO$398&lt;&gt;'Matriz Calificación'!$D$62,"")))</f>
        <v/>
      </c>
      <c r="AB66" s="131" t="str">
        <f ca="1">IF('Matriz de Riesgos'!$AO$407="","",IF('Matriz de Riesgos'!$AO$407='Matriz Calificación'!$D$62,'Matriz de Riesgos'!$E$407,IF('Matriz de Riesgos'!$AO$407&lt;&gt;'Matriz Calificación'!$D$62,"")))</f>
        <v/>
      </c>
      <c r="AC66" s="131" t="str">
        <f ca="1">IF('Matriz de Riesgos'!$AO$416="","",IF('Matriz de Riesgos'!$AO$416='Matriz Calificación'!$D$62,'Matriz de Riesgos'!$E$416,IF('Matriz de Riesgos'!$AO$416&lt;&gt;'Matriz Calificación'!$D$62,"")))</f>
        <v/>
      </c>
      <c r="AD66" s="131" t="str">
        <f ca="1">IF('Matriz de Riesgos'!$AO$425="","",IF('Matriz de Riesgos'!$AO$425='Matriz Calificación'!$D$62,'Matriz de Riesgos'!$E$425,IF('Matriz de Riesgos'!$AO$425&lt;&gt;'Matriz Calificación'!$D$62,"")))</f>
        <v/>
      </c>
      <c r="AE66" s="131" t="str">
        <f ca="1">IF('Matriz de Riesgos'!$AO$434="","",IF('Matriz de Riesgos'!$AO$434='Matriz Calificación'!$D$62,'Matriz de Riesgos'!$E$434,IF('Matriz de Riesgos'!$AO$434&lt;&gt;'Matriz Calificación'!$D$62,"")))</f>
        <v/>
      </c>
      <c r="AF66" s="131" t="str">
        <f ca="1">IF('Matriz de Riesgos'!$AO$443="","",IF('Matriz de Riesgos'!$AO$443='Matriz Calificación'!$D$62,'Matriz de Riesgos'!$E$443,IF('Matriz de Riesgos'!$AO$443&lt;&gt;'Matriz Calificación'!$D$62,"")))</f>
        <v/>
      </c>
      <c r="AG66" s="132" t="str">
        <f ca="1">IF('Matriz de Riesgos'!$AO$452="","",IF('Matriz de Riesgos'!$AO$452='Matriz Calificación'!$D$62,'Matriz de Riesgos'!$E$452,IF('Matriz de Riesgos'!$AO$452&lt;&gt;'Matriz Calificación'!$D$62,"")))</f>
        <v/>
      </c>
      <c r="AH66" s="128" t="str">
        <f ca="1">IF('Matriz de Riesgos'!$AO$371="","",IF('Matriz de Riesgos'!$AO$371='Matriz Calificación'!$D$67,'Matriz de Riesgos'!$E$371,IF('Matriz de Riesgos'!$AO$371&lt;&gt;'Matriz Calificación'!$D$67,"")))</f>
        <v/>
      </c>
      <c r="AI66" s="129" t="str">
        <f ca="1">IF('Matriz de Riesgos'!$AO$380="","",IF('Matriz de Riesgos'!$AO$380='Matriz Calificación'!$D$67,'Matriz de Riesgos'!$E$380,IF('Matriz de Riesgos'!$AO$380&lt;&gt;'Matriz Calificación'!$D$67,"")))</f>
        <v/>
      </c>
      <c r="AJ66" s="129" t="str">
        <f ca="1">IF('Matriz de Riesgos'!$AO$389="","",IF('Matriz de Riesgos'!$AO$389='Matriz Calificación'!$D$67,'Matriz de Riesgos'!$E$389,IF('Matriz de Riesgos'!$AO$389&lt;&gt;'Matriz Calificación'!$D$67,"")))</f>
        <v/>
      </c>
      <c r="AK66" s="129" t="str">
        <f ca="1">IF('Matriz de Riesgos'!$AO$398="","",IF('Matriz de Riesgos'!$AO$398='Matriz Calificación'!$D$67,'Matriz de Riesgos'!$E$398,IF('Matriz de Riesgos'!$AO$398&lt;&gt;'Matriz Calificación'!$D$67,"")))</f>
        <v/>
      </c>
      <c r="AL66" s="129" t="str">
        <f ca="1">IF('Matriz de Riesgos'!$AO$407="","",IF('Matriz de Riesgos'!$AO$407='Matriz Calificación'!$D$67,'Matriz de Riesgos'!$E$407,IF('Matriz de Riesgos'!$AO$407&lt;&gt;'Matriz Calificación'!$D$67,"")))</f>
        <v/>
      </c>
      <c r="AM66" s="129" t="str">
        <f ca="1">IF('Matriz de Riesgos'!$AO$416="","",IF('Matriz de Riesgos'!$AO$416='Matriz Calificación'!$D$67,'Matriz de Riesgos'!$E$416,IF('Matriz de Riesgos'!$AO$416&lt;&gt;'Matriz Calificación'!$D$67,"")))</f>
        <v/>
      </c>
      <c r="AN66" s="129" t="str">
        <f ca="1">IF('Matriz de Riesgos'!$AO$425="","",IF('Matriz de Riesgos'!$AO$425='Matriz Calificación'!$D$67,'Matriz de Riesgos'!$E$425,IF('Matriz de Riesgos'!$AO$425&lt;&gt;'Matriz Calificación'!$D$67,"")))</f>
        <v/>
      </c>
      <c r="AO66" s="129" t="str">
        <f ca="1">IF('Matriz de Riesgos'!$AO$434="","",IF('Matriz de Riesgos'!$AO$434='Matriz Calificación'!$D$67,'Matriz de Riesgos'!$E$434,IF('Matriz de Riesgos'!$AO$434&lt;&gt;'Matriz Calificación'!$D$67,"")))</f>
        <v/>
      </c>
      <c r="AP66" s="129" t="str">
        <f ca="1">IF('Matriz de Riesgos'!$AO$443="","",IF('Matriz de Riesgos'!$AO$443='Matriz Calificación'!$D$67,'Matriz de Riesgos'!$E$443,IF('Matriz de Riesgos'!$AO$443&lt;&gt;'Matriz Calificación'!$D$67,"")))</f>
        <v/>
      </c>
      <c r="AQ66" s="133" t="str">
        <f ca="1">IF('Matriz de Riesgos'!$AO$452="","",IF('Matriz de Riesgos'!$AO$452='Matriz Calificación'!$D$67,'Matriz de Riesgos'!$E$452,IF('Matriz de Riesgos'!$AO$452&lt;&gt;'Matriz Calificación'!$D$67,"")))</f>
        <v/>
      </c>
      <c r="AR66" s="134" t="str">
        <f ca="1">IF('Matriz de Riesgos'!$AO$371="","",IF('Matriz de Riesgos'!$AO$371='Matriz Calificación'!$D$76,'Matriz de Riesgos'!$E$371,IF('Matriz de Riesgos'!$AO$371&lt;&gt;'Matriz Calificación'!$D$76,"")))</f>
        <v/>
      </c>
      <c r="AS66" s="135" t="str">
        <f ca="1">IF('Matriz de Riesgos'!$AO$380="","",IF('Matriz de Riesgos'!$AO$380='Matriz Calificación'!$D$76,'Matriz de Riesgos'!$E$380,IF('Matriz de Riesgos'!$AO$380&lt;&gt;'Matriz Calificación'!$D$76,"")))</f>
        <v/>
      </c>
      <c r="AT66" s="135" t="str">
        <f ca="1">IF('Matriz de Riesgos'!$AO$389="","",IF('Matriz de Riesgos'!$AO$389='Matriz Calificación'!$D$76,'Matriz de Riesgos'!$E$389,IF('Matriz de Riesgos'!$AO$389&lt;&gt;'Matriz Calificación'!$D$76,"")))</f>
        <v/>
      </c>
      <c r="AU66" s="135" t="str">
        <f ca="1">IF('Matriz de Riesgos'!$AO$398="","",IF('Matriz de Riesgos'!$AO$398='Matriz Calificación'!$D$76,'Matriz de Riesgos'!$E$398,IF('Matriz de Riesgos'!$AO$398&lt;&gt;'Matriz Calificación'!$D$76,"")))</f>
        <v/>
      </c>
      <c r="AV66" s="151" t="str">
        <f ca="1">IF('Matriz de Riesgos'!$AO$407="","",IF('Matriz de Riesgos'!$AO$407='Matriz Calificación'!$D$76,'Matriz de Riesgos'!$E$407,IF('Matriz de Riesgos'!$AO$407&lt;&gt;'Matriz Calificación'!$D$76,"")))</f>
        <v/>
      </c>
      <c r="AW66" s="151" t="str">
        <f ca="1">IF('Matriz de Riesgos'!$AO$416="","",IF('Matriz de Riesgos'!$AO$416='Matriz Calificación'!$D$76,'Matriz de Riesgos'!$E$416,IF('Matriz de Riesgos'!$AO$416&lt;&gt;'Matriz Calificación'!$D$76,"")))</f>
        <v/>
      </c>
      <c r="AX66" s="151" t="str">
        <f ca="1">IF('Matriz de Riesgos'!$AO$425="","",IF('Matriz de Riesgos'!$AO$425='Matriz Calificación'!$D$76,'Matriz de Riesgos'!$E$425,IF('Matriz de Riesgos'!$AO$425&lt;&gt;'Matriz Calificación'!$D$76,"")))</f>
        <v/>
      </c>
      <c r="AY66" s="151" t="str">
        <f ca="1">IF('Matriz de Riesgos'!$AO$434="","",IF('Matriz de Riesgos'!$AO$434='Matriz Calificación'!$D$76,'Matriz de Riesgos'!$E$434,IF('Matriz de Riesgos'!$AO$434&lt;&gt;'Matriz Calificación'!$D$76,"")))</f>
        <v/>
      </c>
      <c r="AZ66" s="151" t="str">
        <f ca="1">IF('Matriz de Riesgos'!$AO$443="","",IF('Matriz de Riesgos'!$AO$443='Matriz Calificación'!$D$76,'Matriz de Riesgos'!$E$443,IF('Matriz de Riesgos'!$AO$443&lt;&gt;'Matriz Calificación'!$D$76,"")))</f>
        <v/>
      </c>
      <c r="BA66" s="136" t="str">
        <f ca="1">IF('Matriz de Riesgos'!$AO$452="","",IF('Matriz de Riesgos'!$AO$452='Matriz Calificación'!$D$76,'Matriz de Riesgos'!$E$452,IF('Matriz de Riesgos'!$AO$452&lt;&gt;'Matriz Calificación'!$D$76,"")))</f>
        <v/>
      </c>
    </row>
    <row r="67" spans="2:53" ht="12" customHeight="1" x14ac:dyDescent="0.25">
      <c r="B67" s="354"/>
      <c r="C67" s="357"/>
      <c r="D67" s="130" t="str">
        <f ca="1">IF('Matriz de Riesgos'!$AO$461="","",IF('Matriz de Riesgos'!$AO$461='Matriz Calificación'!$D$60,'Matriz de Riesgos'!$E$461,IF('Matriz de Riesgos'!$AO$461&lt;&gt;'Matriz Calificación'!$D$60,"")))</f>
        <v/>
      </c>
      <c r="E67" s="131" t="str">
        <f ca="1">IF('Matriz de Riesgos'!$AO$470="","",IF('Matriz de Riesgos'!$AO$470='Matriz Calificación'!$D$60,'Matriz de Riesgos'!$E$470,IF('Matriz de Riesgos'!$AO$470&lt;&gt;'Matriz Calificación'!$D$60,"")))</f>
        <v/>
      </c>
      <c r="F67" s="131" t="str">
        <f ca="1">IF('Matriz de Riesgos'!$AO$479="","",IF('Matriz de Riesgos'!$AO$479='Matriz Calificación'!$D$60,'Matriz de Riesgos'!$E$479,IF('Matriz de Riesgos'!$AO$479&lt;&gt;'Matriz Calificación'!$D$60,"")))</f>
        <v/>
      </c>
      <c r="G67" s="131" t="str">
        <f ca="1">IF('Matriz de Riesgos'!$AO$488="","",IF('Matriz de Riesgos'!$AO$488='Matriz Calificación'!$D$60,'Matriz de Riesgos'!$E$488,IF('Matriz de Riesgos'!$AO$488&lt;&gt;'Matriz Calificación'!$D$60,"")))</f>
        <v/>
      </c>
      <c r="H67" s="131" t="str">
        <f ca="1">IF('Matriz de Riesgos'!$AO$497="","",IF('Matriz de Riesgos'!$AO$497='Matriz Calificación'!$D$60,'Matriz de Riesgos'!$E$497,IF('Matriz de Riesgos'!$AO$497&lt;&gt;'Matriz Calificación'!$D$60,"")))</f>
        <v/>
      </c>
      <c r="I67" s="131" t="str">
        <f ca="1">IF('Matriz de Riesgos'!$AO$506="","",IF('Matriz de Riesgos'!$AO$506='Matriz Calificación'!$D$60,'Matriz de Riesgos'!$E$506,IF('Matriz de Riesgos'!$AO$506&lt;&gt;'Matriz Calificación'!$D$60,"")))</f>
        <v/>
      </c>
      <c r="J67" s="131" t="str">
        <f ca="1">IF('Matriz de Riesgos'!$AO$515="","",IF('Matriz de Riesgos'!$AO$515='Matriz Calificación'!$D$60,'Matriz de Riesgos'!$E$515,IF('Matriz de Riesgos'!$AO$515&lt;&gt;'Matriz Calificación'!$D$60,"")))</f>
        <v/>
      </c>
      <c r="K67" s="131" t="str">
        <f ca="1">IF('Matriz de Riesgos'!$AO$524="","",IF('Matriz de Riesgos'!$AO$524='Matriz Calificación'!$D$60,'Matriz de Riesgos'!$E$524,IF('Matriz de Riesgos'!$AO$524&lt;&gt;'Matriz Calificación'!$D$60,"")))</f>
        <v/>
      </c>
      <c r="L67" s="131" t="str">
        <f ca="1">IF('Matriz de Riesgos'!$AO$533="","",IF('Matriz de Riesgos'!$AO$533='Matriz Calificación'!$D$60,'Matriz de Riesgos'!$E$533,IF('Matriz de Riesgos'!$AO$533&lt;&gt;'Matriz Calificación'!$D$60,"")))</f>
        <v/>
      </c>
      <c r="M67" s="132" t="str">
        <f ca="1">IF('Matriz de Riesgos'!$AO$542="","",IF('Matriz de Riesgos'!$AO$542='Matriz Calificación'!$D$60,'Matriz de Riesgos'!$E$542,IF('Matriz de Riesgos'!$AO$542&lt;&gt;'Matriz Calificación'!$D$60,"")))</f>
        <v/>
      </c>
      <c r="N67" s="130" t="str">
        <f ca="1">IF('Matriz de Riesgos'!$AO$461="","",IF('Matriz de Riesgos'!$AO$461='Matriz Calificación'!$D$61,'Matriz de Riesgos'!$E$461,IF('Matriz de Riesgos'!$AO$461&lt;&gt;'Matriz Calificación'!$D$61,"")))</f>
        <v/>
      </c>
      <c r="O67" s="131" t="str">
        <f ca="1">IF('Matriz de Riesgos'!$AO$470="","",IF('Matriz de Riesgos'!$AO$470='Matriz Calificación'!$D$61,'Matriz de Riesgos'!$E$470,IF('Matriz de Riesgos'!$AO$470&lt;&gt;'Matriz Calificación'!$D$61,"")))</f>
        <v/>
      </c>
      <c r="P67" s="131" t="str">
        <f ca="1">IF('Matriz de Riesgos'!$AO$479="","",IF('Matriz de Riesgos'!$AO$479='Matriz Calificación'!$D$61,'Matriz de Riesgos'!$E$479,IF('Matriz de Riesgos'!$AO$479&lt;&gt;'Matriz Calificación'!$D$61,"")))</f>
        <v/>
      </c>
      <c r="Q67" s="131" t="str">
        <f ca="1">IF('Matriz de Riesgos'!$AO$488="","",IF('Matriz de Riesgos'!$AO$488='Matriz Calificación'!$D$61,'Matriz de Riesgos'!$E$488,IF('Matriz de Riesgos'!$AO$488&lt;&gt;'Matriz Calificación'!$D$61,"")))</f>
        <v/>
      </c>
      <c r="R67" s="131" t="str">
        <f ca="1">IF('Matriz de Riesgos'!$AO$497="","",IF('Matriz de Riesgos'!$AO$497='Matriz Calificación'!$D$61,'Matriz de Riesgos'!$E$497,IF('Matriz de Riesgos'!$AO$497&lt;&gt;'Matriz Calificación'!$D$61,"")))</f>
        <v/>
      </c>
      <c r="S67" s="131" t="str">
        <f ca="1">IF('Matriz de Riesgos'!$AO$506="","",IF('Matriz de Riesgos'!$AO$506='Matriz Calificación'!$D$61,'Matriz de Riesgos'!$E$506,IF('Matriz de Riesgos'!$AO$506&lt;&gt;'Matriz Calificación'!$D$61,"")))</f>
        <v/>
      </c>
      <c r="T67" s="131" t="str">
        <f ca="1">IF('Matriz de Riesgos'!$AO$515="","",IF('Matriz de Riesgos'!$AO$515='Matriz Calificación'!$D$61,'Matriz de Riesgos'!$E$515,IF('Matriz de Riesgos'!$AO$515&lt;&gt;'Matriz Calificación'!$D$61,"")))</f>
        <v/>
      </c>
      <c r="U67" s="131" t="str">
        <f ca="1">IF('Matriz de Riesgos'!$AO$524="","",IF('Matriz de Riesgos'!$AO$524='Matriz Calificación'!$D$61,'Matriz de Riesgos'!$E$524,IF('Matriz de Riesgos'!$AO$524&lt;&gt;'Matriz Calificación'!$D$61,"")))</f>
        <v/>
      </c>
      <c r="V67" s="131" t="str">
        <f ca="1">IF('Matriz de Riesgos'!$AO$533="","",IF('Matriz de Riesgos'!$AO$533='Matriz Calificación'!$D$61,'Matriz de Riesgos'!$E$533,IF('Matriz de Riesgos'!$AO$533&lt;&gt;'Matriz Calificación'!$D$61,"")))</f>
        <v/>
      </c>
      <c r="W67" s="132" t="str">
        <f ca="1">IF('Matriz de Riesgos'!$AO$542="","",IF('Matriz de Riesgos'!$AO$542='Matriz Calificación'!$D$61,'Matriz de Riesgos'!$E$542,IF('Matriz de Riesgos'!$AO$542&lt;&gt;'Matriz Calificación'!$D$61,"")))</f>
        <v/>
      </c>
      <c r="X67" s="130" t="str">
        <f ca="1">IF('Matriz de Riesgos'!$AO$461="","",IF('Matriz de Riesgos'!$AO$461='Matriz Calificación'!$D$62,'Matriz de Riesgos'!$E$461,IF('Matriz de Riesgos'!$AO$461&lt;&gt;'Matriz Calificación'!$D$62,"")))</f>
        <v/>
      </c>
      <c r="Y67" s="131" t="str">
        <f ca="1">IF('Matriz de Riesgos'!$AO$470="","",IF('Matriz de Riesgos'!$AO$470='Matriz Calificación'!$D$62,'Matriz de Riesgos'!$E$470,IF('Matriz de Riesgos'!$AO$470&lt;&gt;'Matriz Calificación'!$D$62,"")))</f>
        <v/>
      </c>
      <c r="Z67" s="131" t="str">
        <f ca="1">IF('Matriz de Riesgos'!$AO$479="","",IF('Matriz de Riesgos'!$AO$479='Matriz Calificación'!$D$62,'Matriz de Riesgos'!$E$479,IF('Matriz de Riesgos'!$AO$479&lt;&gt;'Matriz Calificación'!$D$62,"")))</f>
        <v/>
      </c>
      <c r="AA67" s="131" t="str">
        <f ca="1">IF('Matriz de Riesgos'!$AO$488="","",IF('Matriz de Riesgos'!$AO$488='Matriz Calificación'!$D$62,'Matriz de Riesgos'!$E$488,IF('Matriz de Riesgos'!$AO$488&lt;&gt;'Matriz Calificación'!$D$62,"")))</f>
        <v/>
      </c>
      <c r="AB67" s="131" t="str">
        <f ca="1">IF('Matriz de Riesgos'!$AO$497="","",IF('Matriz de Riesgos'!$AO$497='Matriz Calificación'!$D$62,'Matriz de Riesgos'!$E$497,IF('Matriz de Riesgos'!$AO$497&lt;&gt;'Matriz Calificación'!$D$62,"")))</f>
        <v/>
      </c>
      <c r="AC67" s="131" t="str">
        <f ca="1">IF('Matriz de Riesgos'!$AO$506="","",IF('Matriz de Riesgos'!$AO$506='Matriz Calificación'!$D$62,'Matriz de Riesgos'!$E$506,IF('Matriz de Riesgos'!$AO$506&lt;&gt;'Matriz Calificación'!$D$62,"")))</f>
        <v/>
      </c>
      <c r="AD67" s="131" t="str">
        <f ca="1">IF('Matriz de Riesgos'!$AO$515="","",IF('Matriz de Riesgos'!$AO$515='Matriz Calificación'!$D$62,'Matriz de Riesgos'!$E$515,IF('Matriz de Riesgos'!$AO$515&lt;&gt;'Matriz Calificación'!$D$62,"")))</f>
        <v/>
      </c>
      <c r="AE67" s="131" t="str">
        <f ca="1">IF('Matriz de Riesgos'!$AO$524="","",IF('Matriz de Riesgos'!$AO$524='Matriz Calificación'!$D$62,'Matriz de Riesgos'!$E$524,IF('Matriz de Riesgos'!$AO$524&lt;&gt;'Matriz Calificación'!$D$62,"")))</f>
        <v/>
      </c>
      <c r="AF67" s="131" t="str">
        <f ca="1">IF('Matriz de Riesgos'!$AO$533="","",IF('Matriz de Riesgos'!$AO$533='Matriz Calificación'!$D$62,'Matriz de Riesgos'!$E$533,IF('Matriz de Riesgos'!$AO$533&lt;&gt;'Matriz Calificación'!$D$62,"")))</f>
        <v/>
      </c>
      <c r="AG67" s="132" t="str">
        <f ca="1">IF('Matriz de Riesgos'!$AO$542="","",IF('Matriz de Riesgos'!$AO$542='Matriz Calificación'!$D$62,'Matriz de Riesgos'!$E$542,IF('Matriz de Riesgos'!$AO$542&lt;&gt;'Matriz Calificación'!$D$62,"")))</f>
        <v/>
      </c>
      <c r="AH67" s="128" t="str">
        <f ca="1">IF('Matriz de Riesgos'!$AO$461="","",IF('Matriz de Riesgos'!$AO$461='Matriz Calificación'!$D$67,'Matriz de Riesgos'!$E$461,IF('Matriz de Riesgos'!$AO$461&lt;&gt;'Matriz Calificación'!$D$67,"")))</f>
        <v/>
      </c>
      <c r="AI67" s="129" t="str">
        <f ca="1">IF('Matriz de Riesgos'!$AO$470="","",IF('Matriz de Riesgos'!$AO$470='Matriz Calificación'!$D$67,'Matriz de Riesgos'!$E$470,IF('Matriz de Riesgos'!$AO$470&lt;&gt;'Matriz Calificación'!$D$67,"")))</f>
        <v/>
      </c>
      <c r="AJ67" s="129" t="str">
        <f ca="1">IF('Matriz de Riesgos'!$AO$479="","",IF('Matriz de Riesgos'!$AO$479='Matriz Calificación'!$D$67,'Matriz de Riesgos'!$E$479,IF('Matriz de Riesgos'!$AO$479&lt;&gt;'Matriz Calificación'!$D$67,"")))</f>
        <v/>
      </c>
      <c r="AK67" s="129" t="str">
        <f ca="1">IF('Matriz de Riesgos'!$AO$488="","",IF('Matriz de Riesgos'!$AO$488='Matriz Calificación'!$D$67,'Matriz de Riesgos'!$E$488,IF('Matriz de Riesgos'!$AO$488&lt;&gt;'Matriz Calificación'!$D$67,"")))</f>
        <v/>
      </c>
      <c r="AL67" s="129" t="str">
        <f ca="1">IF('Matriz de Riesgos'!$AO$497="","",IF('Matriz de Riesgos'!$AO$497='Matriz Calificación'!$D$67,'Matriz de Riesgos'!$E$497,IF('Matriz de Riesgos'!$AO$497&lt;&gt;'Matriz Calificación'!$D$67,"")))</f>
        <v/>
      </c>
      <c r="AM67" s="129" t="str">
        <f ca="1">IF('Matriz de Riesgos'!$AO$506="","",IF('Matriz de Riesgos'!$AO$506='Matriz Calificación'!$D$67,'Matriz de Riesgos'!$E$506,IF('Matriz de Riesgos'!$AO$506&lt;&gt;'Matriz Calificación'!$D$67,"")))</f>
        <v/>
      </c>
      <c r="AN67" s="129" t="str">
        <f ca="1">IF('Matriz de Riesgos'!$AO$515="","",IF('Matriz de Riesgos'!$AO$515='Matriz Calificación'!$D$67,'Matriz de Riesgos'!$E$515,IF('Matriz de Riesgos'!$AO$515&lt;&gt;'Matriz Calificación'!$D$67,"")))</f>
        <v/>
      </c>
      <c r="AO67" s="129" t="str">
        <f ca="1">IF('Matriz de Riesgos'!$AO$524="","",IF('Matriz de Riesgos'!$AO$524='Matriz Calificación'!$D$67,'Matriz de Riesgos'!$E$524,IF('Matriz de Riesgos'!$AO$524&lt;&gt;'Matriz Calificación'!$D$67,"")))</f>
        <v/>
      </c>
      <c r="AP67" s="129" t="str">
        <f ca="1">IF('Matriz de Riesgos'!$AO$533="","",IF('Matriz de Riesgos'!$AO$533='Matriz Calificación'!$D$67,'Matriz de Riesgos'!$E$533,IF('Matriz de Riesgos'!$AO$533&lt;&gt;'Matriz Calificación'!$D$67,"")))</f>
        <v/>
      </c>
      <c r="AQ67" s="133" t="str">
        <f ca="1">IF('Matriz de Riesgos'!$AO$542="","",IF('Matriz de Riesgos'!$AO$542='Matriz Calificación'!$D$67,'Matriz de Riesgos'!$E$542,IF('Matriz de Riesgos'!$AO$542&lt;&gt;'Matriz Calificación'!$D$67,"")))</f>
        <v/>
      </c>
      <c r="AR67" s="134" t="str">
        <f ca="1">IF('Matriz de Riesgos'!$AO$461="","",IF('Matriz de Riesgos'!$AO$461='Matriz Calificación'!$D$76,'Matriz de Riesgos'!$E$461,IF('Matriz de Riesgos'!$AO$461&lt;&gt;'Matriz Calificación'!$D$76,"")))</f>
        <v/>
      </c>
      <c r="AS67" s="135" t="str">
        <f ca="1">IF('Matriz de Riesgos'!$AO$470="","",IF('Matriz de Riesgos'!$AO$470='Matriz Calificación'!$D$76,'Matriz de Riesgos'!$E$470,IF('Matriz de Riesgos'!$AO$470&lt;&gt;'Matriz Calificación'!$D$76,"")))</f>
        <v/>
      </c>
      <c r="AT67" s="135" t="str">
        <f ca="1">IF('Matriz de Riesgos'!$AO$479="","",IF('Matriz de Riesgos'!$AO$479='Matriz Calificación'!$D$76,'Matriz de Riesgos'!$E$479,IF('Matriz de Riesgos'!$AO$479&lt;&gt;'Matriz Calificación'!$D$76,"")))</f>
        <v/>
      </c>
      <c r="AU67" s="135" t="str">
        <f ca="1">IF('Matriz de Riesgos'!$AO$488="","",IF('Matriz de Riesgos'!$AO$488='Matriz Calificación'!$D$76,'Matriz de Riesgos'!$E$488,IF('Matriz de Riesgos'!$AO$488&lt;&gt;'Matriz Calificación'!$D$76,"")))</f>
        <v/>
      </c>
      <c r="AV67" s="151" t="str">
        <f ca="1">IF('Matriz de Riesgos'!$AO$497="","",IF('Matriz de Riesgos'!$AO$497='Matriz Calificación'!$D$76,'Matriz de Riesgos'!$E$497,IF('Matriz de Riesgos'!$AO$497&lt;&gt;'Matriz Calificación'!$D$76,"")))</f>
        <v/>
      </c>
      <c r="AW67" s="151" t="str">
        <f ca="1">IF('Matriz de Riesgos'!$AO$506="","",IF('Matriz de Riesgos'!$AO$506='Matriz Calificación'!$D$76,'Matriz de Riesgos'!$E$506,IF('Matriz de Riesgos'!$AO$506&lt;&gt;'Matriz Calificación'!$D$76,"")))</f>
        <v/>
      </c>
      <c r="AX67" s="151" t="str">
        <f ca="1">IF('Matriz de Riesgos'!$AO$515="","",IF('Matriz de Riesgos'!$AO$515='Matriz Calificación'!$D$76,'Matriz de Riesgos'!$E$515,IF('Matriz de Riesgos'!$AO$515&lt;&gt;'Matriz Calificación'!$D$76,"")))</f>
        <v/>
      </c>
      <c r="AY67" s="151" t="str">
        <f ca="1">IF('Matriz de Riesgos'!$AO$524="","",IF('Matriz de Riesgos'!$AO$524='Matriz Calificación'!$D$76,'Matriz de Riesgos'!$E$524,IF('Matriz de Riesgos'!$AO$524&lt;&gt;'Matriz Calificación'!$D$76,"")))</f>
        <v/>
      </c>
      <c r="AZ67" s="151" t="str">
        <f ca="1">IF('Matriz de Riesgos'!$AO$533="","",IF('Matriz de Riesgos'!$AO$533='Matriz Calificación'!$D$76,'Matriz de Riesgos'!$E$533,IF('Matriz de Riesgos'!$AO$533&lt;&gt;'Matriz Calificación'!$D$76,"")))</f>
        <v/>
      </c>
      <c r="BA67" s="136" t="str">
        <f ca="1">IF('Matriz de Riesgos'!$AO$542="","",IF('Matriz de Riesgos'!$AO$542='Matriz Calificación'!$D$76,'Matriz de Riesgos'!$E$542,IF('Matriz de Riesgos'!$AO$542&lt;&gt;'Matriz Calificación'!$D$76,"")))</f>
        <v/>
      </c>
    </row>
    <row r="68" spans="2:53" ht="12" customHeight="1" x14ac:dyDescent="0.25">
      <c r="B68" s="355"/>
      <c r="C68" s="357"/>
      <c r="D68" s="160" t="str">
        <f ca="1">IF('Matriz de Riesgos'!$AO$551="","",IF('Matriz de Riesgos'!$AO$551='Matriz Calificación'!$D$60,'Matriz de Riesgos'!$E$551,IF('Matriz de Riesgos'!$AO$551&lt;&gt;'Matriz Calificación'!$D$60,"")))</f>
        <v/>
      </c>
      <c r="E68" s="161" t="str">
        <f ca="1">IF('Matriz de Riesgos'!$AO$560="","",IF('Matriz de Riesgos'!$AO$560='Matriz Calificación'!$D$60,'Matriz de Riesgos'!$E$560,IF('Matriz de Riesgos'!$AO$560&lt;&gt;'Matriz Calificación'!$D$60,"")))</f>
        <v/>
      </c>
      <c r="F68" s="161" t="str">
        <f ca="1">IF('Matriz de Riesgos'!$AO$569="","",IF('Matriz de Riesgos'!$AO$569='Matriz Calificación'!$D$60,'Matriz de Riesgos'!$E$569,IF('Matriz de Riesgos'!$AO$569&lt;&gt;'Matriz Calificación'!$D$60,"")))</f>
        <v/>
      </c>
      <c r="G68" s="161" t="str">
        <f ca="1">IF('Matriz de Riesgos'!$AO$578="","",IF('Matriz de Riesgos'!$AO$578='Matriz Calificación'!$D$60,'Matriz de Riesgos'!$E$578,IF('Matriz de Riesgos'!$AO$578&lt;&gt;'Matriz Calificación'!$D$60,"")))</f>
        <v/>
      </c>
      <c r="H68" s="162" t="str">
        <f ca="1">IF('Matriz de Riesgos'!$AO$587="","",IF('Matriz de Riesgos'!$AO$587='Matriz Calificación'!$D$60,'Matriz de Riesgos'!$E$587,IF('Matriz de Riesgos'!$AO$587&lt;&gt;'Matriz Calificación'!$D$60,"")))</f>
        <v/>
      </c>
      <c r="I68" s="162" t="str">
        <f ca="1">IF('Matriz de Riesgos'!$AO$596="","",IF('Matriz de Riesgos'!$AO$596='Matriz Calificación'!$D$60,'Matriz de Riesgos'!$E$596,IF('Matriz de Riesgos'!$AO$596&lt;&gt;'Matriz Calificación'!$D$60,"")))</f>
        <v/>
      </c>
      <c r="J68" s="162" t="str">
        <f ca="1">IF('Matriz de Riesgos'!$AO$605="","",IF('Matriz de Riesgos'!$AO$605='Matriz Calificación'!$D$60,'Matriz de Riesgos'!$E$605,IF('Matriz de Riesgos'!$AO$605&lt;&gt;'Matriz Calificación'!$D$60,"")))</f>
        <v/>
      </c>
      <c r="K68" s="162" t="str">
        <f ca="1">IF('Matriz de Riesgos'!$AO$614="","",IF('Matriz de Riesgos'!$AO$614='Matriz Calificación'!$D$60,'Matriz de Riesgos'!$E$614,IF('Matriz de Riesgos'!$AO$614&lt;&gt;'Matriz Calificación'!$D$60,"")))</f>
        <v/>
      </c>
      <c r="L68" s="162" t="str">
        <f ca="1">IF('Matriz de Riesgos'!$AO$623="","",IF('Matriz de Riesgos'!$AO$623='Matriz Calificación'!$D$60,'Matriz de Riesgos'!$E$623,IF('Matriz de Riesgos'!$AO$623&lt;&gt;'Matriz Calificación'!$D$60,"")))</f>
        <v/>
      </c>
      <c r="M68" s="163" t="str">
        <f ca="1">IF('Matriz de Riesgos'!$AO$632="","",IF('Matriz de Riesgos'!$AO$632='Matriz Calificación'!$D$60,'Matriz de Riesgos'!$E$632,IF('Matriz de Riesgos'!$AO$632&lt;&gt;'Matriz Calificación'!$D$60,"")))</f>
        <v/>
      </c>
      <c r="N68" s="160" t="str">
        <f ca="1">IF('Matriz de Riesgos'!$AO$551="","",IF('Matriz de Riesgos'!$AO$551='Matriz Calificación'!$D$61,'Matriz de Riesgos'!$E$551,IF('Matriz de Riesgos'!$AO$551&lt;&gt;'Matriz Calificación'!$D$61,"")))</f>
        <v/>
      </c>
      <c r="O68" s="161" t="str">
        <f ca="1">IF('Matriz de Riesgos'!$AO$560="","",IF('Matriz de Riesgos'!$AO$560='Matriz Calificación'!$D$61,'Matriz de Riesgos'!$E$560,IF('Matriz de Riesgos'!$AO$560&lt;&gt;'Matriz Calificación'!$D$61,"")))</f>
        <v/>
      </c>
      <c r="P68" s="161" t="str">
        <f ca="1">IF('Matriz de Riesgos'!$AO$569="","",IF('Matriz de Riesgos'!$AO$569='Matriz Calificación'!$D$61,'Matriz de Riesgos'!$E$569,IF('Matriz de Riesgos'!$AO$569&lt;&gt;'Matriz Calificación'!$D$61,"")))</f>
        <v/>
      </c>
      <c r="Q68" s="161" t="str">
        <f>IF('Matriz de Riesgos'!$ANU$578="","",IF('Matriz de Riesgos'!$AO$578='Matriz Calificación'!$D$61,'Matriz de Riesgos'!$E$578,IF('Matriz de Riesgos'!$AO$578&lt;&gt;'Matriz Calificación'!$D$61,"")))</f>
        <v/>
      </c>
      <c r="R68" s="162" t="str">
        <f ca="1">IF('Matriz de Riesgos'!$AO$587="","",IF('Matriz de Riesgos'!$AO$587='Matriz Calificación'!$D$61,'Matriz de Riesgos'!$E$587,IF('Matriz de Riesgos'!$AO$587&lt;&gt;'Matriz Calificación'!$D$61,"")))</f>
        <v/>
      </c>
      <c r="S68" s="162" t="str">
        <f ca="1">IF('Matriz de Riesgos'!$AO$596="","",IF('Matriz de Riesgos'!$AO$596='Matriz Calificación'!$D$61,'Matriz de Riesgos'!$E$596,IF('Matriz de Riesgos'!$AO$596&lt;&gt;'Matriz Calificación'!$D$61,"")))</f>
        <v/>
      </c>
      <c r="T68" s="162" t="str">
        <f ca="1">IF('Matriz de Riesgos'!$AO$605="","",IF('Matriz de Riesgos'!$AO$605='Matriz Calificación'!$D$61,'Matriz de Riesgos'!$E$605,IF('Matriz de Riesgos'!$AO$605&lt;&gt;'Matriz Calificación'!$D$61,"")))</f>
        <v/>
      </c>
      <c r="U68" s="162" t="str">
        <f ca="1">IF('Matriz de Riesgos'!$AO$614="","",IF('Matriz de Riesgos'!$AO$614='Matriz Calificación'!$D$61,'Matriz de Riesgos'!$E$614,IF('Matriz de Riesgos'!$AO$614&lt;&gt;'Matriz Calificación'!$D$61,"")))</f>
        <v/>
      </c>
      <c r="V68" s="162" t="str">
        <f ca="1">IF('Matriz de Riesgos'!$AO$623="","",IF('Matriz de Riesgos'!$AO$623='Matriz Calificación'!$D$61,'Matriz de Riesgos'!$E$623,IF('Matriz de Riesgos'!$AO$623&lt;&gt;'Matriz Calificación'!$D$61,"")))</f>
        <v/>
      </c>
      <c r="W68" s="163" t="str">
        <f ca="1">IF('Matriz de Riesgos'!$AO$632="","",IF('Matriz de Riesgos'!$AO$632='Matriz Calificación'!$D$61,'Matriz de Riesgos'!$E$632,IF('Matriz de Riesgos'!$AO$632&lt;&gt;'Matriz Calificación'!$D$61,"")))</f>
        <v/>
      </c>
      <c r="X68" s="160" t="str">
        <f ca="1">IF('Matriz de Riesgos'!$AO$551="","",IF('Matriz de Riesgos'!$AO$551='Matriz Calificación'!$D$62,'Matriz de Riesgos'!$E$551,IF('Matriz de Riesgos'!$AO$551&lt;&gt;'Matriz Calificación'!$D$62,"")))</f>
        <v/>
      </c>
      <c r="Y68" s="161" t="str">
        <f ca="1">IF('Matriz de Riesgos'!$AO$560="","",IF('Matriz de Riesgos'!$AO$560='Matriz Calificación'!$D$62,'Matriz de Riesgos'!$E$560,IF('Matriz de Riesgos'!$AO$560&lt;&gt;'Matriz Calificación'!$D$62,"")))</f>
        <v/>
      </c>
      <c r="Z68" s="161" t="str">
        <f ca="1">IF('Matriz de Riesgos'!$AO$569="","",IF('Matriz de Riesgos'!$AO$569='Matriz Calificación'!$D$62,'Matriz de Riesgos'!$E$569,IF('Matriz de Riesgos'!$AO$569&lt;&gt;'Matriz Calificación'!$D$62,"")))</f>
        <v/>
      </c>
      <c r="AA68" s="161" t="str">
        <f ca="1">IF('Matriz de Riesgos'!$AO$578="","",IF('Matriz de Riesgos'!$AO$578='Matriz Calificación'!$D$62,'Matriz de Riesgos'!$E$578,IF('Matriz de Riesgos'!$AO$578&lt;&gt;'Matriz Calificación'!$D$62,"")))</f>
        <v/>
      </c>
      <c r="AB68" s="162" t="str">
        <f ca="1">IF('Matriz de Riesgos'!$AO$587="","",IF('Matriz de Riesgos'!$AO$587='Matriz Calificación'!$D$62,'Matriz de Riesgos'!$E$587,IF('Matriz de Riesgos'!$AO$587&lt;&gt;'Matriz Calificación'!$D$62,"")))</f>
        <v/>
      </c>
      <c r="AC68" s="162" t="str">
        <f ca="1">IF('Matriz de Riesgos'!$AO$596="","",IF('Matriz de Riesgos'!$AO$596='Matriz Calificación'!$D$62,'Matriz de Riesgos'!$E$596,IF('Matriz de Riesgos'!$AO$596&lt;&gt;'Matriz Calificación'!$D$62,"")))</f>
        <v/>
      </c>
      <c r="AD68" s="162" t="str">
        <f ca="1">IF('Matriz de Riesgos'!$AO$605="","",IF('Matriz de Riesgos'!$AO$605='Matriz Calificación'!$D$62,'Matriz de Riesgos'!$E$605,IF('Matriz de Riesgos'!$AO$605&lt;&gt;'Matriz Calificación'!$D$62,"")))</f>
        <v/>
      </c>
      <c r="AE68" s="162" t="str">
        <f ca="1">IF('Matriz de Riesgos'!$AO$614="","",IF('Matriz de Riesgos'!$AO$614='Matriz Calificación'!$D$62,'Matriz de Riesgos'!$E$614,IF('Matriz de Riesgos'!$AO$614&lt;&gt;'Matriz Calificación'!$D$62,"")))</f>
        <v/>
      </c>
      <c r="AF68" s="162" t="str">
        <f ca="1">IF('Matriz de Riesgos'!$AO$623="","",IF('Matriz de Riesgos'!$AO$623='Matriz Calificación'!$D$62,'Matriz de Riesgos'!$E$623,IF('Matriz de Riesgos'!$AO$623&lt;&gt;'Matriz Calificación'!$D$62,"")))</f>
        <v/>
      </c>
      <c r="AG68" s="163" t="str">
        <f ca="1">IF('Matriz de Riesgos'!$AO$632="","",IF('Matriz de Riesgos'!$AO$632='Matriz Calificación'!$D$62,'Matriz de Riesgos'!$E$632,IF('Matriz de Riesgos'!$AO$632&lt;&gt;'Matriz Calificación'!$D$62,"")))</f>
        <v/>
      </c>
      <c r="AH68" s="128" t="str">
        <f ca="1">IF('Matriz de Riesgos'!$AO$551="","",IF('Matriz de Riesgos'!$AO$551='Matriz Calificación'!$D$67,'Matriz de Riesgos'!$E$551,IF('Matriz de Riesgos'!$AO$551&lt;&gt;'Matriz Calificación'!$D$67,"")))</f>
        <v/>
      </c>
      <c r="AI68" s="129" t="str">
        <f ca="1">IF('Matriz de Riesgos'!$AO$560="","",IF('Matriz de Riesgos'!$AO$560='Matriz Calificación'!$D$67,'Matriz de Riesgos'!$E$560,IF('Matriz de Riesgos'!$AO$560&lt;&gt;'Matriz Calificación'!$D$67,"")))</f>
        <v/>
      </c>
      <c r="AJ68" s="129" t="str">
        <f ca="1">IF('Matriz de Riesgos'!$AO$569="","",IF('Matriz de Riesgos'!$AO$569='Matriz Calificación'!$D$67,'Matriz de Riesgos'!$E$569,IF('Matriz de Riesgos'!$AO$569&lt;&gt;'Matriz Calificación'!$D$67,"")))</f>
        <v/>
      </c>
      <c r="AK68" s="129" t="str">
        <f ca="1">IF('Matriz de Riesgos'!$AO$578="","",IF('Matriz de Riesgos'!$AO$578='Matriz Calificación'!$D$67,'Matriz de Riesgos'!$E$578,IF('Matriz de Riesgos'!$AO$578&lt;&gt;'Matriz Calificación'!$D$67,"")))</f>
        <v/>
      </c>
      <c r="AL68" s="129" t="str">
        <f ca="1">IF('Matriz de Riesgos'!$AO$587="","",IF('Matriz de Riesgos'!$AO$587='Matriz Calificación'!$D$67,'Matriz de Riesgos'!$E$587,IF('Matriz de Riesgos'!$AO$587&lt;&gt;'Matriz Calificación'!$D$67,"")))</f>
        <v/>
      </c>
      <c r="AM68" s="129" t="str">
        <f ca="1">IF('Matriz de Riesgos'!$AO$596="","",IF('Matriz de Riesgos'!$AO$596='Matriz Calificación'!$D$67,'Matriz de Riesgos'!$E$596,IF('Matriz de Riesgos'!$AO$596&lt;&gt;'Matriz Calificación'!$D$67,"")))</f>
        <v/>
      </c>
      <c r="AN68" s="129" t="str">
        <f ca="1">IF('Matriz de Riesgos'!$AO$605="","",IF('Matriz de Riesgos'!$AO$605='Matriz Calificación'!$D$67,'Matriz de Riesgos'!$E$605,IF('Matriz de Riesgos'!$AO$605&lt;&gt;'Matriz Calificación'!$D$67,"")))</f>
        <v/>
      </c>
      <c r="AO68" s="129" t="str">
        <f ca="1">IF('Matriz de Riesgos'!$AO$614="","",IF('Matriz de Riesgos'!$AO$614='Matriz Calificación'!$D$67,'Matriz de Riesgos'!$E$614,IF('Matriz de Riesgos'!$U$614&lt;&gt;'Matriz Calificación'!$D$67,"")))</f>
        <v/>
      </c>
      <c r="AP68" s="129" t="str">
        <f ca="1">IF('Matriz de Riesgos'!$AO$623="","",IF('Matriz de Riesgos'!$AO$623='Matriz Calificación'!$D$67,'Matriz de Riesgos'!$E$623,IF('Matriz de Riesgos'!$U$623&lt;&gt;'Matriz Calificación'!$D$67,"")))</f>
        <v/>
      </c>
      <c r="AQ68" s="133" t="str">
        <f ca="1">IF('Matriz de Riesgos'!$AO$632="","",IF('Matriz de Riesgos'!$AO$632='Matriz Calificación'!$D$67,'Matriz de Riesgos'!$E$632,IF('Matriz de Riesgos'!$AO$632&lt;&gt;'Matriz Calificación'!$D$67,"")))</f>
        <v/>
      </c>
      <c r="AR68" s="134" t="str">
        <f ca="1">IF('Matriz de Riesgos'!$AO$551="","",IF('Matriz de Riesgos'!$AO$551='Matriz Calificación'!$D$76,'Matriz de Riesgos'!$E$551,IF('Matriz de Riesgos'!$AO$551&lt;&gt;'Matriz Calificación'!$D$76,"")))</f>
        <v/>
      </c>
      <c r="AS68" s="135" t="str">
        <f ca="1">IF('Matriz de Riesgos'!$AO$560="","",IF('Matriz de Riesgos'!$AO$560='Matriz Calificación'!$D$76,'Matriz de Riesgos'!$E$560,IF('Matriz de Riesgos'!$AO$560&lt;&gt;'Matriz Calificación'!$D$76,"")))</f>
        <v/>
      </c>
      <c r="AT68" s="135" t="str">
        <f ca="1">IF('Matriz de Riesgos'!$AO$569="","",IF('Matriz de Riesgos'!$AO$569='Matriz Calificación'!$D$76,'Matriz de Riesgos'!$E$569,IF('Matriz de Riesgos'!$AO$569&lt;&gt;'Matriz Calificación'!$D$76,"")))</f>
        <v/>
      </c>
      <c r="AU68" s="135" t="str">
        <f ca="1">IF('Matriz de Riesgos'!$AO$578="","",IF('Matriz de Riesgos'!$AO$578='Matriz Calificación'!$D$76,'Matriz de Riesgos'!$E$578,IF('Matriz de Riesgos'!$AO$578&lt;&gt;'Matriz Calificación'!$D$76,"")))</f>
        <v/>
      </c>
      <c r="AV68" s="151" t="str">
        <f ca="1">IF('Matriz de Riesgos'!$AO$587="","",IF('Matriz de Riesgos'!$AO$587='Matriz Calificación'!$D$76,'Matriz de Riesgos'!$E$587,IF('Matriz de Riesgos'!$AO$587&lt;&gt;'Matriz Calificación'!$D$76,"")))</f>
        <v/>
      </c>
      <c r="AW68" s="151" t="str">
        <f ca="1">IF('Matriz de Riesgos'!$AO$596="","",IF('Matriz de Riesgos'!$AO$596='Matriz Calificación'!$D$76,'Matriz de Riesgos'!$E$596,IF('Matriz de Riesgos'!$AO$596&lt;&gt;'Matriz Calificación'!$D$76,"")))</f>
        <v/>
      </c>
      <c r="AX68" s="151" t="str">
        <f ca="1">IF('Matriz de Riesgos'!$AO$605="","",IF('Matriz de Riesgos'!$AO$605='Matriz Calificación'!$D$76,'Matriz de Riesgos'!$E$605,IF('Matriz de Riesgos'!$AO$605&lt;&gt;'Matriz Calificación'!$D$76,"")))</f>
        <v/>
      </c>
      <c r="AY68" s="151" t="str">
        <f ca="1">IF('Matriz de Riesgos'!$AO$614="","",IF('Matriz de Riesgos'!$AO$614='Matriz Calificación'!$D$76,'Matriz de Riesgos'!$E$614,IF('Matriz de Riesgos'!$AO$614&lt;&gt;'Matriz Calificación'!$D$76,"")))</f>
        <v/>
      </c>
      <c r="AZ68" s="151" t="str">
        <f ca="1">IF('Matriz de Riesgos'!$AO$623="","",IF('Matriz de Riesgos'!$AO$623='Matriz Calificación'!$D$76,'Matriz de Riesgos'!$E$623,IF('Matriz de Riesgos'!$AO$623&lt;&gt;'Matriz Calificación'!$D$76,"")))</f>
        <v/>
      </c>
      <c r="BA68" s="136" t="str">
        <f ca="1">IF('Matriz de Riesgos'!$AO$632="","",IF('Matriz de Riesgos'!$AO$632='Matriz Calificación'!$D$76,'Matriz de Riesgos'!$E$632,IF('Matriz de Riesgos'!$AO$632&lt;&gt;'Matriz Calificación'!$D$76,"")))</f>
        <v/>
      </c>
    </row>
    <row r="69" spans="2:53" ht="12" customHeight="1" x14ac:dyDescent="0.25">
      <c r="B69" s="354" t="s">
        <v>108</v>
      </c>
      <c r="C69" s="356">
        <v>0.8</v>
      </c>
      <c r="D69" s="159" t="str">
        <f>IF('Matriz de Riesgos'!$AO$11="","",IF('Matriz de Riesgos'!$AO$11='Matriz Calificación'!$D$63,'Matriz de Riesgos'!$E$11,IF('Matriz de Riesgos'!$AO$11&lt;&gt;'Matriz Calificación'!$D$63,"")))</f>
        <v/>
      </c>
      <c r="E69" s="118" t="str">
        <f>IF('Matriz de Riesgos'!$AO$20="","",IF('Matriz de Riesgos'!$AO$20='Matriz Calificación'!$D$63,'Matriz de Riesgos'!$E$20,IF('Matriz de Riesgos'!$AO$20&lt;&gt;'Matriz Calificación'!$D$63,"")))</f>
        <v/>
      </c>
      <c r="F69" s="118" t="str">
        <f>IF('Matriz de Riesgos'!$AO$29="","",IF('Matriz de Riesgos'!$AO$29='Matriz Calificación'!$D$63,'Matriz de Riesgos'!$E$29,IF('Matriz de Riesgos'!$AO$29&lt;&gt;'Matriz Calificación'!$D$63,"")))</f>
        <v/>
      </c>
      <c r="G69" s="118" t="str">
        <f>IF('Matriz de Riesgos'!$AO$38="","",IF('Matriz de Riesgos'!$AO$38='Matriz Calificación'!$D$63,'Matriz de Riesgos'!$E$38,IF('Matriz de Riesgos'!$AO$38&lt;&gt;'Matriz Calificación'!$D$63,"")))</f>
        <v/>
      </c>
      <c r="H69" s="118" t="str">
        <f>IF('Matriz de Riesgos'!$AO$47="","",IF('Matriz de Riesgos'!$AO$47='Matriz Calificación'!$D$63,'Matriz de Riesgos'!$E$47,IF('Matriz de Riesgos'!$AO$47&lt;&gt;'Matriz Calificación'!$D$63,"")))</f>
        <v/>
      </c>
      <c r="I69" s="118" t="str">
        <f>IF('Matriz de Riesgos'!$AO$56="","",IF('Matriz de Riesgos'!$AO$56='Matriz Calificación'!$D$63,'Matriz de Riesgos'!$E$56,IF('Matriz de Riesgos'!$AO$56&lt;&gt;'Matriz Calificación'!$D$63,"")))</f>
        <v/>
      </c>
      <c r="J69" s="118" t="str">
        <f ca="1">IF('Matriz de Riesgos'!$AO$65="","",IF('Matriz de Riesgos'!$AO$65='Matriz Calificación'!$D$63,'Matriz de Riesgos'!$E$65,IF('Matriz de Riesgos'!$AO$65&lt;&gt;'Matriz Calificación'!$D$63,"")))</f>
        <v/>
      </c>
      <c r="K69" s="118" t="str">
        <f ca="1">IF('Matriz de Riesgos'!$AO$74="","",IF('Matriz de Riesgos'!$AO$74='Matriz Calificación'!$D$63,'Matriz de Riesgos'!$E$74,IF('Matriz de Riesgos'!$AO$74&lt;&gt;'Matriz Calificación'!$D$63,"")))</f>
        <v/>
      </c>
      <c r="L69" s="118" t="str">
        <f ca="1">IF('Matriz de Riesgos'!$AO$83="","",IF('Matriz de Riesgos'!$AO$83='Matriz Calificación'!$D$63,'Matriz de Riesgos'!$E$83,IF('Matriz de Riesgos'!$AO$83&lt;&gt;'Matriz Calificación'!$D$63,"")))</f>
        <v/>
      </c>
      <c r="M69" s="119" t="str">
        <f ca="1">IF('Matriz de Riesgos'!$AO$92="","",IF('Matriz de Riesgos'!$AO$92='Matriz Calificación'!$D$63,'Matriz de Riesgos'!$E$92,IF('Matriz de Riesgos'!$AO$92&lt;&gt;'Matriz Calificación'!$D$63,"")))</f>
        <v/>
      </c>
      <c r="N69" s="159" t="str">
        <f>IF('Matriz de Riesgos'!$AO$11="","",IF('Matriz de Riesgos'!$AO$11='Matriz Calificación'!$D$64,'Matriz de Riesgos'!$E$11,IF('Matriz de Riesgos'!$AO$11&lt;&gt;'Matriz Calificación'!$D$64,"")))</f>
        <v/>
      </c>
      <c r="O69" s="118" t="str">
        <f>IF('Matriz de Riesgos'!$AO$20="","",IF('Matriz de Riesgos'!$AO$20='Matriz Calificación'!$D$64,'Matriz de Riesgos'!$E$20,IF('Matriz de Riesgos'!$AO$20&lt;&gt;'Matriz Calificación'!$D$64,"")))</f>
        <v/>
      </c>
      <c r="P69" s="118" t="str">
        <f>IF('Matriz de Riesgos'!$AO$29="","",IF('Matriz de Riesgos'!$AO$29='Matriz Calificación'!$D$64,'Matriz de Riesgos'!$E$29,IF('Matriz de Riesgos'!$TAO$29&lt;&gt;'Matriz Calificación'!$D$64,"")))</f>
        <v/>
      </c>
      <c r="Q69" s="118" t="str">
        <f>IF('Matriz de Riesgos'!$AO$38="","",IF('Matriz de Riesgos'!$AO$38='Matriz Calificación'!$D$64,'Matriz de Riesgos'!$E$38,IF('Matriz de Riesgos'!$AO$38&lt;&gt;'Matriz Calificación'!$D$64,"")))</f>
        <v/>
      </c>
      <c r="R69" s="118" t="str">
        <f>IF('Matriz de Riesgos'!$AO$47="","",IF('Matriz de Riesgos'!$AO$47='Matriz Calificación'!$D$64,'Matriz de Riesgos'!$E$47,IF('Matriz de Riesgos'!$AO$47&lt;&gt;'Matriz Calificación'!$D$64,"")))</f>
        <v/>
      </c>
      <c r="S69" s="118" t="str">
        <f>IF('Matriz de Riesgos'!$AO$56="","",IF('Matriz de Riesgos'!$AO$56='Matriz Calificación'!$D$64,'Matriz de Riesgos'!$E$56,IF('Matriz de Riesgos'!$AO$56&lt;&gt;'Matriz Calificación'!$D$64,"")))</f>
        <v/>
      </c>
      <c r="T69" s="118" t="str">
        <f ca="1">IF('Matriz de Riesgos'!$AO$65="","",IF('Matriz de Riesgos'!$AO$65='Matriz Calificación'!$D$64,'Matriz de Riesgos'!$E$65,IF('Matriz de Riesgos'!$AO$65&lt;&gt;'Matriz Calificación'!$D$64,"")))</f>
        <v/>
      </c>
      <c r="U69" s="118" t="str">
        <f ca="1">IF('Matriz de Riesgos'!$AO$74="","",IF('Matriz de Riesgos'!$AO$74='Matriz Calificación'!$D$64,'Matriz de Riesgos'!$E$74,IF('Matriz de Riesgos'!$AO$74&lt;&gt;'Matriz Calificación'!$D$64,"")))</f>
        <v/>
      </c>
      <c r="V69" s="118" t="str">
        <f ca="1">IF('Matriz de Riesgos'!$AO$83="","",IF('Matriz de Riesgos'!$AO$83='Matriz Calificación'!$D$64,'Matriz de Riesgos'!$E$83,IF('Matriz de Riesgos'!$AO$83&lt;&gt;'Matriz Calificación'!$D$64,"")))</f>
        <v/>
      </c>
      <c r="W69" s="119" t="str">
        <f ca="1">IF('Matriz de Riesgos'!$AO$92="","",IF('Matriz de Riesgos'!$TAO$92='Matriz Calificación'!$D$64,'Matriz de Riesgos'!$E$92,IF('Matriz de Riesgos'!$AO$92&lt;&gt;'Matriz Calificación'!$D$64,"")))</f>
        <v/>
      </c>
      <c r="X69" s="120" t="str">
        <f>IF('Matriz de Riesgos'!$AO$11="","",IF('Matriz de Riesgos'!$AO$11='Matriz Calificación'!$D$68,'Matriz de Riesgos'!$E$11,IF('Matriz de Riesgos'!$AO$11&lt;&gt;'Matriz Calificación'!$D$68,"")))</f>
        <v/>
      </c>
      <c r="Y69" s="121" t="str">
        <f>IF('Matriz de Riesgos'!$AO$20="","",IF('Matriz de Riesgos'!$AO$20='Matriz Calificación'!$D$68,'Matriz de Riesgos'!$E$20,IF('Matriz de Riesgos'!$AO$20&lt;&gt;'Matriz Calificación'!$D$68,"")))</f>
        <v/>
      </c>
      <c r="Z69" s="121" t="str">
        <f>IF('Matriz de Riesgos'!$AO$29="","",IF('Matriz de Riesgos'!$AO$29='Matriz Calificación'!$D$68,'Matriz de Riesgos'!$E$29,IF('Matriz de Riesgos'!$AO$29&lt;&gt;'Matriz Calificación'!$D$68,"")))</f>
        <v/>
      </c>
      <c r="AA69" s="121" t="str">
        <f>IF('Matriz de Riesgos'!$AO$38="","",IF('Matriz de Riesgos'!$AO$38='Matriz Calificación'!$D$68,'Matriz de Riesgos'!$E$38,IF('Matriz de Riesgos'!$AO$38&lt;&gt;'Matriz Calificación'!$D$68,"")))</f>
        <v/>
      </c>
      <c r="AB69" s="121" t="str">
        <f>IF('Matriz de Riesgos'!$AO$47="","",IF('Matriz de Riesgos'!$AO$47='Matriz Calificación'!$D$68,'Matriz de Riesgos'!$E$47,IF('Matriz de Riesgos'!$AO$47&lt;&gt;'Matriz Calificación'!$D$68,"")))</f>
        <v/>
      </c>
      <c r="AC69" s="121" t="str">
        <f>IF('Matriz de Riesgos'!$AO$56="","",IF('Matriz de Riesgos'!$AO$56='Matriz Calificación'!$D$68,'Matriz de Riesgos'!$E$56,IF('Matriz de Riesgos'!$AO$56&lt;&gt;'Matriz Calificación'!$D$68,"")))</f>
        <v/>
      </c>
      <c r="AD69" s="121" t="str">
        <f ca="1">IF('Matriz de Riesgos'!$AO$65="","",IF('Matriz de Riesgos'!$AO$65='Matriz Calificación'!$D$68,'Matriz de Riesgos'!$E$65,IF('Matriz de Riesgos'!$AO$65&lt;&gt;'Matriz Calificación'!$D$68,"")))</f>
        <v/>
      </c>
      <c r="AE69" s="121" t="str">
        <f ca="1">IF('Matriz de Riesgos'!$AO$74="","",IF('Matriz de Riesgos'!$AO$74='Matriz Calificación'!$D$68,'Matriz de Riesgos'!$E$74,IF('Matriz de Riesgos'!$AO$74&lt;&gt;'Matriz Calificación'!$D$68,"")))</f>
        <v/>
      </c>
      <c r="AF69" s="121" t="str">
        <f ca="1">IF('Matriz de Riesgos'!$AO$83="","",IF('Matriz de Riesgos'!$AO$83='Matriz Calificación'!$D$68,'Matriz de Riesgos'!$E$83,IF('Matriz de Riesgos'!$AO$83&lt;&gt;'Matriz Calificación'!$D$68,"")))</f>
        <v/>
      </c>
      <c r="AG69" s="122" t="str">
        <f ca="1">IF('Matriz de Riesgos'!$AO$92="","",IF('Matriz de Riesgos'!$AO$92='Matriz Calificación'!$D$68,'Matriz de Riesgos'!$E$92,IF('Matriz de Riesgos'!$AO$92&lt;&gt;'Matriz Calificación'!$D$68,"")))</f>
        <v/>
      </c>
      <c r="AH69" s="120" t="str">
        <f>IF('Matriz de Riesgos'!$AO$11="","",IF('Matriz de Riesgos'!$AO$11='Matriz Calificación'!$D$69,'Matriz de Riesgos'!$E$11,IF('Matriz de Riesgos'!$AO$11&lt;&gt;'Matriz Calificación'!$D$69,"")))</f>
        <v/>
      </c>
      <c r="AI69" s="121" t="str">
        <f>IF('Matriz de Riesgos'!$AO$20="","",IF('Matriz de Riesgos'!$AO$20='Matriz Calificación'!$D$69,'Matriz de Riesgos'!$E$20,IF('Matriz de Riesgos'!$AO$20&lt;&gt;'Matriz Calificación'!$D$69,"")))</f>
        <v/>
      </c>
      <c r="AJ69" s="121" t="str">
        <f>IF('Matriz de Riesgos'!$AO$29="","",IF('Matriz de Riesgos'!$AO$29='Matriz Calificación'!$D$69,'Matriz de Riesgos'!$E$29,IF('Matriz de Riesgos'!$U$29&lt;&gt;'Matriz Calificación'!$D$69,"")))</f>
        <v/>
      </c>
      <c r="AK69" s="121" t="str">
        <f>IF('Matriz de Riesgos'!$AO$38="","",IF('Matriz de Riesgos'!$AO$38='Matriz Calificación'!$D$69,'Matriz de Riesgos'!$E$38,IF('Matriz de Riesgos'!$AO$38&lt;&gt;'Matriz Calificación'!$D$69,"")))</f>
        <v/>
      </c>
      <c r="AL69" s="121" t="str">
        <f>IF('Matriz de Riesgos'!$AO$47="","",IF('Matriz de Riesgos'!$AO$47='Matriz Calificación'!$D$69,'Matriz de Riesgos'!$E$47,IF('Matriz de Riesgos'!$AO$47&lt;&gt;'Matriz Calificación'!$D$69,"")))</f>
        <v/>
      </c>
      <c r="AM69" s="121" t="str">
        <f>IF('Matriz de Riesgos'!$AO$56="","",IF('Matriz de Riesgos'!$AO$56='Matriz Calificación'!$D$69,'Matriz de Riesgos'!$E$56,IF('Matriz de Riesgos'!$AO$56&lt;&gt;'Matriz Calificación'!$D$69,"")))</f>
        <v/>
      </c>
      <c r="AN69" s="121" t="str">
        <f ca="1">IF('Matriz de Riesgos'!$AO$65="","",IF('Matriz de Riesgos'!$AO$65='Matriz Calificación'!$D$69,'Matriz de Riesgos'!$E$65,IF('Matriz de Riesgos'!$AO$65&lt;&gt;'Matriz Calificación'!$D$69,"")))</f>
        <v/>
      </c>
      <c r="AO69" s="121" t="str">
        <f ca="1">IF('Matriz de Riesgos'!$AO$74="","",IF('Matriz de Riesgos'!$AO$74='Matriz Calificación'!$D$69,'Matriz de Riesgos'!$E$74,IF('Matriz de Riesgos'!$AO$74&lt;&gt;'Matriz Calificación'!$D$69,"")))</f>
        <v/>
      </c>
      <c r="AP69" s="121" t="str">
        <f ca="1">IF('Matriz de Riesgos'!$AO$83="","",IF('Matriz de Riesgos'!$AO$83='Matriz Calificación'!$D$69,'Matriz de Riesgos'!$E$83,IF('Matriz de Riesgos'!$AO$83&lt;&gt;'Matriz Calificación'!$D$69,"")))</f>
        <v/>
      </c>
      <c r="AQ69" s="122" t="str">
        <f ca="1">IF('Matriz de Riesgos'!$AO$92="","",IF('Matriz de Riesgos'!$AO$92='Matriz Calificación'!$D$69,'Matriz de Riesgos'!$E$92,IF('Matriz de Riesgos'!$AO$92&lt;&gt;'Matriz Calificación'!$D$69,"")))</f>
        <v/>
      </c>
      <c r="AR69" s="123" t="str">
        <f>IF('Matriz de Riesgos'!$AO$11="","",IF('Matriz de Riesgos'!$AO$11='Matriz Calificación'!$D$77,'Matriz de Riesgos'!$E$11,IF('Matriz de Riesgos'!$AO$11&lt;&gt;'Matriz Calificación'!$D$77,"")))</f>
        <v/>
      </c>
      <c r="AS69" s="124" t="str">
        <f>IF('Matriz de Riesgos'!$AO$20="","",IF('Matriz de Riesgos'!$AO$20='Matriz Calificación'!$D$77,'Matriz de Riesgos'!$E$20,IF('Matriz de Riesgos'!$AO$20&lt;&gt;'Matriz Calificación'!$D$77,"")))</f>
        <v/>
      </c>
      <c r="AT69" s="124" t="str">
        <f>IF('Matriz de Riesgos'!$AO$29="","",IF('Matriz de Riesgos'!$AO$29='Matriz Calificación'!$D$77,'Matriz de Riesgos'!$E$29,IF('Matriz de Riesgos'!$AO$29&lt;&gt;'Matriz Calificación'!$D$77,"")))</f>
        <v/>
      </c>
      <c r="AU69" s="124" t="str">
        <f>IF('Matriz de Riesgos'!$AO$38="","",IF('Matriz de Riesgos'!$AO$38='Matriz Calificación'!$D$77,'Matriz de Riesgos'!$E$38,IF('Matriz de Riesgos'!$AO$38&lt;&gt;'Matriz Calificación'!$D$77,"")))</f>
        <v/>
      </c>
      <c r="AV69" s="150" t="str">
        <f>IF('Matriz de Riesgos'!$AO$47="","",IF('Matriz de Riesgos'!$AO$47='Matriz Calificación'!$D$77,'Matriz de Riesgos'!$E$47,IF('Matriz de Riesgos'!$AO$47&lt;&gt;'Matriz Calificación'!$D$77,"")))</f>
        <v/>
      </c>
      <c r="AW69" s="150" t="str">
        <f>IF('Matriz de Riesgos'!$AO$56="","",IF('Matriz de Riesgos'!$AO$56='Matriz Calificación'!$D$77,'Matriz de Riesgos'!$E$56,IF('Matriz de Riesgos'!$AO$56&lt;&gt;'Matriz Calificación'!$D$77,"")))</f>
        <v/>
      </c>
      <c r="AX69" s="150" t="str">
        <f ca="1">IF('Matriz de Riesgos'!$AO$65="","",IF('Matriz de Riesgos'!$AO$65='Matriz Calificación'!$D$77,'Matriz de Riesgos'!$E$65,IF('Matriz de Riesgos'!$AO$65&lt;&gt;'Matriz Calificación'!$D$77,"")))</f>
        <v/>
      </c>
      <c r="AY69" s="150" t="str">
        <f ca="1">IF('Matriz de Riesgos'!$AO$74="","",IF('Matriz de Riesgos'!$AO$74='Matriz Calificación'!$D$77,'Matriz de Riesgos'!$E$74,IF('Matriz de Riesgos'!$AO$74&lt;&gt;'Matriz Calificación'!$D$77,"")))</f>
        <v/>
      </c>
      <c r="AZ69" s="150" t="str">
        <f ca="1">IF('Matriz de Riesgos'!$AO$83="","",IF('Matriz de Riesgos'!$AO$83='Matriz Calificación'!$D$77,'Matriz de Riesgos'!$E$83,IF('Matriz de Riesgos'!$AO$83&lt;&gt;'Matriz Calificación'!$D$77,"")))</f>
        <v/>
      </c>
      <c r="BA69" s="125" t="str">
        <f ca="1">IF('Matriz de Riesgos'!$AO$92="","",IF('Matriz de Riesgos'!$AO$92='Matriz Calificación'!$D$77,'Matriz de Riesgos'!$E$92,IF('Matriz de Riesgos'!$AO$92&lt;&gt;'Matriz Calificación'!$D$77,"")))</f>
        <v/>
      </c>
    </row>
    <row r="70" spans="2:53" ht="12" customHeight="1" x14ac:dyDescent="0.25">
      <c r="B70" s="354"/>
      <c r="C70" s="357"/>
      <c r="D70" s="130" t="str">
        <f ca="1">IF('Matriz de Riesgos'!$AO$101="","",IF('Matriz de Riesgos'!$AO$101='Matriz Calificación'!$D$63,'Matriz de Riesgos'!$E$101,IF('Matriz de Riesgos'!$AO$101&lt;&gt;'Matriz Calificación'!$D$63,"")))</f>
        <v/>
      </c>
      <c r="E70" s="131" t="str">
        <f ca="1">IF('Matriz de Riesgos'!$AO$110="","",IF('Matriz de Riesgos'!$AO$110='Matriz Calificación'!$D$63,'Matriz de Riesgos'!$E$110,IF('Matriz de Riesgos'!$AO$110&lt;&gt;'Matriz Calificación'!$D$63,"")))</f>
        <v/>
      </c>
      <c r="F70" s="131" t="str">
        <f ca="1">IF('Matriz de Riesgos'!$AO$119="","",IF('Matriz de Riesgos'!$AO$119='Matriz Calificación'!$D$63,'Matriz de Riesgos'!$E$119,IF('Matriz de Riesgos'!$AO$119&lt;&gt;'Matriz Calificación'!$D$63,"")))</f>
        <v/>
      </c>
      <c r="G70" s="131" t="str">
        <f ca="1">IF('Matriz de Riesgos'!$AO$128="","",IF('Matriz de Riesgos'!$AO$128='Matriz Calificación'!$D$63,'Matriz de Riesgos'!$E$128,IF('Matriz de Riesgos'!$AO$128&lt;&gt;'Matriz Calificación'!$D$63,"")))</f>
        <v/>
      </c>
      <c r="H70" s="131" t="str">
        <f ca="1">IF('Matriz de Riesgos'!$AO$137="","",IF('Matriz de Riesgos'!$AO$137='Matriz Calificación'!$D$63,'Matriz de Riesgos'!$E$137,IF('Matriz de Riesgos'!$AO$137&lt;&gt;'Matriz Calificación'!$D$63,"")))</f>
        <v/>
      </c>
      <c r="I70" s="131" t="str">
        <f ca="1">IF('Matriz de Riesgos'!$AO$146="","",IF('Matriz de Riesgos'!$AO$146='Matriz Calificación'!$D$63,'Matriz de Riesgos'!$E$146,IF('Matriz de Riesgos'!$AO$146&lt;&gt;'Matriz Calificación'!$D$63,"")))</f>
        <v/>
      </c>
      <c r="J70" s="131" t="str">
        <f ca="1">IF('Matriz de Riesgos'!$AO$155="","",IF('Matriz de Riesgos'!$AO$155='Matriz Calificación'!$D$63,'Matriz de Riesgos'!$E$155,IF('Matriz de Riesgos'!$AO$155&lt;&gt;'Matriz Calificación'!$D$63,"")))</f>
        <v/>
      </c>
      <c r="K70" s="131" t="str">
        <f ca="1">IF('Matriz de Riesgos'!$AO$164="","",IF('Matriz de Riesgos'!$AO$164='Matriz Calificación'!$D$63,'Matriz de Riesgos'!$E$164,IF('Matriz de Riesgos'!$AO$164&lt;&gt;'Matriz Calificación'!$D$63,"")))</f>
        <v/>
      </c>
      <c r="L70" s="131" t="str">
        <f ca="1">IF('Matriz de Riesgos'!$AO$173="","",IF('Matriz de Riesgos'!$AO$173='Matriz Calificación'!$D$63,'Matriz de Riesgos'!$E$173,IF('Matriz de Riesgos'!$AO$173&lt;&gt;'Matriz Calificación'!$D$63,"")))</f>
        <v/>
      </c>
      <c r="M70" s="132" t="str">
        <f ca="1">IF('Matriz de Riesgos'!$AO$182="","",IF('Matriz de Riesgos'!$AO$182='Matriz Calificación'!$D$63,'Matriz de Riesgos'!$E$182,IF('Matriz de Riesgos'!$U$182&lt;&gt;'Matriz Calificación'!$D$63,"")))</f>
        <v/>
      </c>
      <c r="N70" s="130" t="str">
        <f ca="1">IF('Matriz de Riesgos'!$AO$101="","",IF('Matriz de Riesgos'!$AO$101='Matriz Calificación'!$D$64,'Matriz de Riesgos'!$E$101,IF('Matriz de Riesgos'!$AO$101&lt;&gt;'Matriz Calificación'!$D$64,"")))</f>
        <v/>
      </c>
      <c r="O70" s="131" t="str">
        <f ca="1">IF('Matriz de Riesgos'!$AO$110="","",IF('Matriz de Riesgos'!$AO$110='Matriz Calificación'!$D$64,'Matriz de Riesgos'!$E$110,IF('Matriz de Riesgos'!$AO$110&lt;&gt;'Matriz Calificación'!$D$64,"")))</f>
        <v/>
      </c>
      <c r="P70" s="131" t="str">
        <f ca="1">IF('Matriz de Riesgos'!$AO$119="","",IF('Matriz de Riesgos'!$AO$119='Matriz Calificación'!$D$64,'Matriz de Riesgos'!$E$119,IF('Matriz de Riesgos'!$AO$119&lt;&gt;'Matriz Calificación'!$D$64,"")))</f>
        <v/>
      </c>
      <c r="Q70" s="131" t="str">
        <f ca="1">IF('Matriz de Riesgos'!$AO$128="","",IF('Matriz de Riesgos'!$AO$128='Matriz Calificación'!$D$64,'Matriz de Riesgos'!$E$128,IF('Matriz de Riesgos'!$AO$128&lt;&gt;'Matriz Calificación'!$D$64,"")))</f>
        <v/>
      </c>
      <c r="R70" s="131" t="str">
        <f ca="1">IF('Matriz de Riesgos'!$AO$137="","",IF('Matriz de Riesgos'!$AO$137='Matriz Calificación'!$D$64,'Matriz de Riesgos'!$E$137,IF('Matriz de Riesgos'!$AO$137&lt;&gt;'Matriz Calificación'!$D$64,"")))</f>
        <v/>
      </c>
      <c r="S70" s="131" t="str">
        <f ca="1">IF('Matriz de Riesgos'!$AO$146="","",IF('Matriz de Riesgos'!$AO$146='Matriz Calificación'!$D$64,'Matriz de Riesgos'!$E$146,IF('Matriz de Riesgos'!$AO$146&lt;&gt;'Matriz Calificación'!$D$64,"")))</f>
        <v/>
      </c>
      <c r="T70" s="131" t="str">
        <f ca="1">IF('Matriz de Riesgos'!$AO$155="","",IF('Matriz de Riesgos'!$AO$155='Matriz Calificación'!$D$64,'Matriz de Riesgos'!$E$155,IF('Matriz de Riesgos'!$AO$155&lt;&gt;'Matriz Calificación'!$D$64,"")))</f>
        <v/>
      </c>
      <c r="U70" s="131" t="str">
        <f ca="1">IF('Matriz de Riesgos'!$AO$164="","",IF('Matriz de Riesgos'!$AO$164='Matriz Calificación'!$D$64,'Matriz de Riesgos'!$E$164,IF('Matriz de Riesgos'!$AO$164&lt;&gt;'Matriz Calificación'!$D$64,"")))</f>
        <v/>
      </c>
      <c r="V70" s="131" t="str">
        <f ca="1">IF('Matriz de Riesgos'!$AO$173="","",IF('Matriz de Riesgos'!$AO$173='Matriz Calificación'!$D$64,'Matriz de Riesgos'!$E$173,IF('Matriz de Riesgos'!$AO$173&lt;&gt;'Matriz Calificación'!$D$64,"")))</f>
        <v/>
      </c>
      <c r="W70" s="132" t="str">
        <f ca="1">IF('Matriz de Riesgos'!$AO$182="","",IF('Matriz de Riesgos'!$AO$182='Matriz Calificación'!$D$64,'Matriz de Riesgos'!$E$182,IF('Matriz de Riesgos'!$AO$182&lt;&gt;'Matriz Calificación'!$D$64,"")))</f>
        <v/>
      </c>
      <c r="X70" s="128" t="str">
        <f ca="1">IF('Matriz de Riesgos'!$AO$101="","",IF('Matriz de Riesgos'!$AO$101='Matriz Calificación'!$D$68,'Matriz de Riesgos'!$E$101,IF('Matriz de Riesgos'!$AO$101&lt;&gt;'Matriz Calificación'!$D$68,"")))</f>
        <v/>
      </c>
      <c r="Y70" s="129" t="str">
        <f ca="1">IF('Matriz de Riesgos'!$AO$110="","",IF('Matriz de Riesgos'!$AO$110='Matriz Calificación'!$D$68,'Matriz de Riesgos'!$E$110,IF('Matriz de Riesgos'!$AO$110&lt;&gt;'Matriz Calificación'!$D$68,"")))</f>
        <v/>
      </c>
      <c r="Z70" s="129" t="str">
        <f ca="1">IF('Matriz de Riesgos'!$AO$119="","",IF('Matriz de Riesgos'!$AO$119='Matriz Calificación'!$D$68,'Matriz de Riesgos'!$E$119,IF('Matriz de Riesgos'!$AO$119&lt;&gt;'Matriz Calificación'!$D$68,"")))</f>
        <v/>
      </c>
      <c r="AA70" s="129" t="str">
        <f ca="1">IF('Matriz de Riesgos'!$AO$128="","",IF('Matriz de Riesgos'!$AO$128='Matriz Calificación'!$D$68,'Matriz de Riesgos'!$E$128,IF('Matriz de Riesgos'!$AO$128&lt;&gt;'Matriz Calificación'!$D$68,"")))</f>
        <v/>
      </c>
      <c r="AB70" s="129" t="str">
        <f ca="1">IF('Matriz de Riesgos'!$AO$137="","",IF('Matriz de Riesgos'!$AO$137='Matriz Calificación'!$D$68,'Matriz de Riesgos'!$E$137,IF('Matriz de Riesgos'!$AO$137&lt;&gt;'Matriz Calificación'!$D$68,"")))</f>
        <v/>
      </c>
      <c r="AC70" s="129" t="str">
        <f ca="1">IF('Matriz de Riesgos'!$AO$146="","",IF('Matriz de Riesgos'!$AO$146='Matriz Calificación'!$D$68,'Matriz de Riesgos'!$E$146,IF('Matriz de Riesgos'!$AO$146&lt;&gt;'Matriz Calificación'!$D$68,"")))</f>
        <v/>
      </c>
      <c r="AD70" s="129" t="str">
        <f ca="1">IF('Matriz de Riesgos'!$AO$155="","",IF('Matriz de Riesgos'!$AO$155='Matriz Calificación'!$D$68,'Matriz de Riesgos'!$E$155,IF('Matriz de Riesgos'!$AO$155&lt;&gt;'Matriz Calificación'!$D$68,"")))</f>
        <v/>
      </c>
      <c r="AE70" s="129" t="str">
        <f ca="1">IF('Matriz de Riesgos'!$AO$164="","",IF('Matriz de Riesgos'!$AO$164='Matriz Calificación'!$D$68,'Matriz de Riesgos'!$E$164,IF('Matriz de Riesgos'!$AO$164&lt;&gt;'Matriz Calificación'!$D$68,"")))</f>
        <v/>
      </c>
      <c r="AF70" s="129" t="str">
        <f ca="1">IF('Matriz de Riesgos'!$AO$173="","",IF('Matriz de Riesgos'!$AO$173='Matriz Calificación'!$D$68,'Matriz de Riesgos'!$E$173,IF('Matriz de Riesgos'!$AO$173&lt;&gt;'Matriz Calificación'!$D$68,"")))</f>
        <v/>
      </c>
      <c r="AG70" s="133" t="str">
        <f ca="1">IF('Matriz de Riesgos'!$AO$182="","",IF('Matriz de Riesgos'!$AO$182='Matriz Calificación'!$D$68,'Matriz de Riesgos'!$E$182,IF('Matriz de Riesgos'!$AO$182&lt;&gt;'Matriz Calificación'!$D$68,"")))</f>
        <v/>
      </c>
      <c r="AH70" s="128" t="str">
        <f ca="1">IF('Matriz de Riesgos'!$AO$101="","",IF('Matriz de Riesgos'!$AO$101='Matriz Calificación'!$D$69,'Matriz de Riesgos'!$E$101,IF('Matriz de Riesgos'!$AO$101&lt;&gt;'Matriz Calificación'!$D$69,"")))</f>
        <v/>
      </c>
      <c r="AI70" s="129" t="str">
        <f ca="1">IF('Matriz de Riesgos'!$AO$110="","",IF('Matriz de Riesgos'!$AO$110='Matriz Calificación'!$D$69,'Matriz de Riesgos'!$E$110,IF('Matriz de Riesgos'!$AO$110&lt;&gt;'Matriz Calificación'!$D$69,"")))</f>
        <v/>
      </c>
      <c r="AJ70" s="129" t="str">
        <f ca="1">IF('Matriz de Riesgos'!$AO$119="","",IF('Matriz de Riesgos'!$AO$119='Matriz Calificación'!$D$69,'Matriz de Riesgos'!$E$119,IF('Matriz de Riesgos'!$AO$119&lt;&gt;'Matriz Calificación'!$D$69,"")))</f>
        <v/>
      </c>
      <c r="AK70" s="129" t="str">
        <f ca="1">IF('Matriz de Riesgos'!$AO$128="","",IF('Matriz de Riesgos'!$AO$128='Matriz Calificación'!$D$69,'Matriz de Riesgos'!$E$128,IF('Matriz de Riesgos'!$AO$128&lt;&gt;'Matriz Calificación'!$D$69,"")))</f>
        <v/>
      </c>
      <c r="AL70" s="129" t="str">
        <f ca="1">IF('Matriz de Riesgos'!$AO$137="","",IF('Matriz de Riesgos'!$AO$137='Matriz Calificación'!$D$69,'Matriz de Riesgos'!$E$137,IF('Matriz de Riesgos'!$AO$137&lt;&gt;'Matriz Calificación'!$D$69,"")))</f>
        <v/>
      </c>
      <c r="AM70" s="129" t="str">
        <f ca="1">IF('Matriz de Riesgos'!$AO$146="","",IF('Matriz de Riesgos'!$AO$146='Matriz Calificación'!$D$69,'Matriz de Riesgos'!$E$146,IF('Matriz de Riesgos'!$AO$146&lt;&gt;'Matriz Calificación'!$D$69,"")))</f>
        <v/>
      </c>
      <c r="AN70" s="129" t="str">
        <f ca="1">IF('Matriz de Riesgos'!$AO$155="","",IF('Matriz de Riesgos'!$AO$155='Matriz Calificación'!$D$69,'Matriz de Riesgos'!$E$155,IF('Matriz de Riesgos'!$AO$155&lt;&gt;'Matriz Calificación'!$D$69,"")))</f>
        <v/>
      </c>
      <c r="AO70" s="129" t="str">
        <f ca="1">IF('Matriz de Riesgos'!$AO$164="","",IF('Matriz de Riesgos'!$AO$164='Matriz Calificación'!$D$69,'Matriz de Riesgos'!$E$164,IF('Matriz de Riesgos'!$AO$164&lt;&gt;'Matriz Calificación'!$D$69,"")))</f>
        <v/>
      </c>
      <c r="AP70" s="129" t="str">
        <f ca="1">IF('Matriz de Riesgos'!$AO$173="","",IF('Matriz de Riesgos'!$AO$173='Matriz Calificación'!$D$69,'Matriz de Riesgos'!$E$173,IF('Matriz de Riesgos'!$AO$173&lt;&gt;'Matriz Calificación'!$D$69,"")))</f>
        <v/>
      </c>
      <c r="AQ70" s="133" t="str">
        <f ca="1">IF('Matriz de Riesgos'!$AO$182="","",IF('Matriz de Riesgos'!$AO$182='Matriz Calificación'!$D$69,'Matriz de Riesgos'!$E$182,IF('Matriz de Riesgos'!$AO$182&lt;&gt;'Matriz Calificación'!$D$69,"")))</f>
        <v/>
      </c>
      <c r="AR70" s="134" t="str">
        <f ca="1">IF('Matriz de Riesgos'!$AO$101="","",IF('Matriz de Riesgos'!$AO$101='Matriz Calificación'!$D$77,'Matriz de Riesgos'!$E$101,IF('Matriz de Riesgos'!$AO$101&lt;&gt;'Matriz Calificación'!$D$77,"")))</f>
        <v/>
      </c>
      <c r="AS70" s="135" t="str">
        <f ca="1">IF('Matriz de Riesgos'!$AO$110="","",IF('Matriz de Riesgos'!$AO$110='Matriz Calificación'!$D$77,'Matriz de Riesgos'!$E$110,IF('Matriz de Riesgos'!$AO$110&lt;&gt;'Matriz Calificación'!$D$77,"")))</f>
        <v/>
      </c>
      <c r="AT70" s="135" t="str">
        <f ca="1">IF('Matriz de Riesgos'!$AO$119="","",IF('Matriz de Riesgos'!$AO$119='Matriz Calificación'!$D$77,'Matriz de Riesgos'!$E$119,IF('Matriz de Riesgos'!$AO$119&lt;&gt;'Matriz Calificación'!$D$77,"")))</f>
        <v/>
      </c>
      <c r="AU70" s="135" t="str">
        <f ca="1">IF('Matriz de Riesgos'!$AO$128="","",IF('Matriz de Riesgos'!$AO$128='Matriz Calificación'!$D$77,'Matriz de Riesgos'!$E$128,IF('Matriz de Riesgos'!$AO$128&lt;&gt;'Matriz Calificación'!$D$77,"")))</f>
        <v/>
      </c>
      <c r="AV70" s="151" t="str">
        <f ca="1">IF('Matriz de Riesgos'!$AO$137="","",IF('Matriz de Riesgos'!$AO$137='Matriz Calificación'!$D$77,'Matriz de Riesgos'!$E$137,IF('Matriz de Riesgos'!$AO$137&lt;&gt;'Matriz Calificación'!$D$77,"")))</f>
        <v/>
      </c>
      <c r="AW70" s="151" t="str">
        <f ca="1">IF('Matriz de Riesgos'!$AO$146="","",IF('Matriz de Riesgos'!$AO$146='Matriz Calificación'!$D$77,'Matriz de Riesgos'!$E$146,IF('Matriz de Riesgos'!$AO$146&lt;&gt;'Matriz Calificación'!$D$77,"")))</f>
        <v/>
      </c>
      <c r="AX70" s="151" t="str">
        <f ca="1">IF('Matriz de Riesgos'!$AO$155="","",IF('Matriz de Riesgos'!$AO$155='Matriz Calificación'!$D$77,'Matriz de Riesgos'!$E$155,IF('Matriz de Riesgos'!$AO$155&lt;&gt;'Matriz Calificación'!$D$77,"")))</f>
        <v/>
      </c>
      <c r="AY70" s="151" t="str">
        <f ca="1">IF('Matriz de Riesgos'!$AO$164="","",IF('Matriz de Riesgos'!$AO$164='Matriz Calificación'!$D$77,'Matriz de Riesgos'!$E$164,IF('Matriz de Riesgos'!$AO$164&lt;&gt;'Matriz Calificación'!$D$77,"")))</f>
        <v/>
      </c>
      <c r="AZ70" s="151" t="str">
        <f ca="1">IF('Matriz de Riesgos'!$AO$173="","",IF('Matriz de Riesgos'!$AO$173='Matriz Calificación'!$D$77,'Matriz de Riesgos'!$E$173,IF('Matriz de Riesgos'!$AO$173&lt;&gt;'Matriz Calificación'!$D$77,"")))</f>
        <v/>
      </c>
      <c r="BA70" s="136" t="str">
        <f ca="1">IF('Matriz de Riesgos'!$AO$182="","",IF('Matriz de Riesgos'!$AO$182='Matriz Calificación'!$D$77,'Matriz de Riesgos'!$E$182,IF('Matriz de Riesgos'!$AO$182&lt;&gt;'Matriz Calificación'!$D$77,"")))</f>
        <v/>
      </c>
    </row>
    <row r="71" spans="2:53" ht="12" customHeight="1" x14ac:dyDescent="0.25">
      <c r="B71" s="354"/>
      <c r="C71" s="357"/>
      <c r="D71" s="130" t="str">
        <f ca="1">IF('Matriz de Riesgos'!$AO$191="","",IF('Matriz de Riesgos'!$AO$191='Matriz Calificación'!$D$63,'Matriz de Riesgos'!$E$191,IF('Matriz de Riesgos'!$AO$191&lt;&gt;'Matriz Calificación'!$D$63,"")))</f>
        <v/>
      </c>
      <c r="E71" s="131" t="str">
        <f ca="1">IF('Matriz de Riesgos'!$AO$200="","",IF('Matriz de Riesgos'!$AO$200='Matriz Calificación'!$D$63,'Matriz de Riesgos'!$E$200,IF('Matriz de Riesgos'!$AO$200&lt;&gt;'Matriz Calificación'!$D$63,"")))</f>
        <v/>
      </c>
      <c r="F71" s="131" t="str">
        <f ca="1">IF('Matriz de Riesgos'!$AO$209="","",IF('Matriz de Riesgos'!$AO$209='Matriz Calificación'!$D$63,'Matriz de Riesgos'!$E$209,IF('Matriz de Riesgos'!$AO$209&lt;&gt;'Matriz Calificación'!$D$63,"")))</f>
        <v/>
      </c>
      <c r="G71" s="131" t="str">
        <f ca="1">IF('Matriz de Riesgos'!$AO$218="","",IF('Matriz de Riesgos'!$AO$218='Matriz Calificación'!$D$63,'Matriz de Riesgos'!$E$218,IF('Matriz de Riesgos'!$AO$218&lt;&gt;'Matriz Calificación'!$D$63,"")))</f>
        <v/>
      </c>
      <c r="H71" s="131" t="str">
        <f ca="1">IF('Matriz de Riesgos'!$AO$227="","",IF('Matriz de Riesgos'!$AO$227='Matriz Calificación'!$D$63,'Matriz de Riesgos'!$E$227,IF('Matriz de Riesgos'!$AO$227&lt;&gt;'Matriz Calificación'!$D$63,"")))</f>
        <v/>
      </c>
      <c r="I71" s="131" t="str">
        <f ca="1">IF('Matriz de Riesgos'!$AO$236="","",IF('Matriz de Riesgos'!$AO$236='Matriz Calificación'!$D$63,'Matriz de Riesgos'!$E$236,IF('Matriz de Riesgos'!$AO$236&lt;&gt;'Matriz Calificación'!$D$63,"")))</f>
        <v/>
      </c>
      <c r="J71" s="131" t="str">
        <f ca="1">IF('Matriz de Riesgos'!$AO$245="","",IF('Matriz de Riesgos'!$AO$245='Matriz Calificación'!$D$63,'Matriz de Riesgos'!$E$245,IF('Matriz de Riesgos'!$U$245&lt;&gt;'Matriz Calificación'!$D$63,"")))</f>
        <v/>
      </c>
      <c r="K71" s="131" t="str">
        <f ca="1">IF('Matriz de Riesgos'!$AO$254="","",IF('Matriz de Riesgos'!$AO$254='Matriz Calificación'!$D$63,'Matriz de Riesgos'!$E$254,IF('Matriz de Riesgos'!$AO$254&lt;&gt;'Matriz Calificación'!$D$63,"")))</f>
        <v/>
      </c>
      <c r="L71" s="131" t="str">
        <f ca="1">IF('Matriz de Riesgos'!$AO$263="","",IF('Matriz de Riesgos'!$AO$263='Matriz Calificación'!$D$63,'Matriz de Riesgos'!$E$263,IF('Matriz de Riesgos'!$AO$263&lt;&gt;'Matriz Calificación'!$D$63,"")))</f>
        <v/>
      </c>
      <c r="M71" s="132" t="str">
        <f ca="1">IF('Matriz de Riesgos'!$AO$272="","",IF('Matriz de Riesgos'!$AO$272='Matriz Calificación'!$D$63,'Matriz de Riesgos'!$E$272,IF('Matriz de Riesgos'!$AO$272&lt;&gt;'Matriz Calificación'!$D$63,"")))</f>
        <v/>
      </c>
      <c r="N71" s="130" t="str">
        <f ca="1">IF('Matriz de Riesgos'!$AO$191="","",IF('Matriz de Riesgos'!$AO$191='Matriz Calificación'!$D$64,'Matriz de Riesgos'!$E$191,IF('Matriz de Riesgos'!$AO$191&lt;&gt;'Matriz Calificación'!$D$64,"")))</f>
        <v/>
      </c>
      <c r="O71" s="131" t="str">
        <f ca="1">IF('Matriz de Riesgos'!$AO$200="","",IF('Matriz de Riesgos'!$AO$200='Matriz Calificación'!$D$64,'Matriz de Riesgos'!$E$200,IF('Matriz de Riesgos'!$AO$200&lt;&gt;'Matriz Calificación'!$D$64,"")))</f>
        <v/>
      </c>
      <c r="P71" s="131" t="str">
        <f ca="1">IF('Matriz de Riesgos'!$AO$209="","",IF('Matriz de Riesgos'!$AO$209='Matriz Calificación'!$D$64,'Matriz de Riesgos'!$E$209,IF('Matriz de Riesgos'!$AO$209&lt;&gt;'Matriz Calificación'!$D$64,"")))</f>
        <v/>
      </c>
      <c r="Q71" s="131" t="str">
        <f ca="1">IF('Matriz de Riesgos'!$AO$218="","",IF('Matriz de Riesgos'!$AO$218='Matriz Calificación'!$D$64,'Matriz de Riesgos'!$E$218,IF('Matriz de Riesgos'!$AO$218&lt;&gt;'Matriz Calificación'!$D$64,"")))</f>
        <v/>
      </c>
      <c r="R71" s="131" t="str">
        <f ca="1">IF('Matriz de Riesgos'!$AO$227="","",IF('Matriz de Riesgos'!$AO$227='Matriz Calificación'!$D$64,'Matriz de Riesgos'!$E$227,IF('Matriz de Riesgos'!$AO$227&lt;&gt;'Matriz Calificación'!$D$64,"")))</f>
        <v/>
      </c>
      <c r="S71" s="131" t="str">
        <f ca="1">IF('Matriz de Riesgos'!$AO$236="","",IF('Matriz de Riesgos'!$AO$236='Matriz Calificación'!$D$64,'Matriz de Riesgos'!$E$236,IF('Matriz de Riesgos'!$AO$236&lt;&gt;'Matriz Calificación'!$D$64,"")))</f>
        <v/>
      </c>
      <c r="T71" s="131" t="str">
        <f ca="1">IF('Matriz de Riesgos'!$AO$245="","",IF('Matriz de Riesgos'!$AO$245='Matriz Calificación'!$D$64,'Matriz de Riesgos'!$E$245,IF('Matriz de Riesgos'!$AO$245&lt;&gt;'Matriz Calificación'!$D$64,"")))</f>
        <v/>
      </c>
      <c r="U71" s="131" t="str">
        <f ca="1">IF('Matriz de Riesgos'!$AO$254="","",IF('Matriz de Riesgos'!$AO$254='Matriz Calificación'!$D$64,'Matriz de Riesgos'!$E$254,IF('Matriz de Riesgos'!$AO$254&lt;&gt;'Matriz Calificación'!$D$64,"")))</f>
        <v/>
      </c>
      <c r="V71" s="131" t="str">
        <f ca="1">IF('Matriz de Riesgos'!$AO$263="","",IF('Matriz de Riesgos'!$AO$263='Matriz Calificación'!$D$64,'Matriz de Riesgos'!$E$263,IF('Matriz de Riesgos'!$AO$263&lt;&gt;'Matriz Calificación'!$D$64,"")))</f>
        <v/>
      </c>
      <c r="W71" s="132" t="str">
        <f ca="1">IF('Matriz de Riesgos'!$AO$272="","",IF('Matriz de Riesgos'!$AO$272='Matriz Calificación'!$D$64,'Matriz de Riesgos'!$E$272,IF('Matriz de Riesgos'!$AO$272&lt;&gt;'Matriz Calificación'!$D$64,"")))</f>
        <v/>
      </c>
      <c r="X71" s="128" t="str">
        <f ca="1">IF('Matriz de Riesgos'!$AO$191="","",IF('Matriz de Riesgos'!$AO$191='Matriz Calificación'!$D$68,'Matriz de Riesgos'!$E$191,IF('Matriz de Riesgos'!$AO$191&lt;&gt;'Matriz Calificación'!$D$68,"")))</f>
        <v/>
      </c>
      <c r="Y71" s="129" t="str">
        <f ca="1">IF('Matriz de Riesgos'!$AO$200="","",IF('Matriz de Riesgos'!$AO$200='Matriz Calificación'!$D$68,'Matriz de Riesgos'!$E$200,IF('Matriz de Riesgos'!$AO$200&lt;&gt;'Matriz Calificación'!$D$68,"")))</f>
        <v/>
      </c>
      <c r="Z71" s="129" t="str">
        <f ca="1">IF('Matriz de Riesgos'!$AO$209="","",IF('Matriz de Riesgos'!$AO$209='Matriz Calificación'!$D$68,'Matriz de Riesgos'!$E$209,IF('Matriz de Riesgos'!$AO$209&lt;&gt;'Matriz Calificación'!$D$68,"")))</f>
        <v/>
      </c>
      <c r="AA71" s="129" t="str">
        <f ca="1">IF('Matriz de Riesgos'!$AO$218="","",IF('Matriz de Riesgos'!$AO$218='Matriz Calificación'!$D$68,'Matriz de Riesgos'!$E$218,IF('Matriz de Riesgos'!$AO$218&lt;&gt;'Matriz Calificación'!$D$68,"")))</f>
        <v/>
      </c>
      <c r="AB71" s="129" t="str">
        <f ca="1">IF('Matriz de Riesgos'!$AO$227="","",IF('Matriz de Riesgos'!$AO$227='Matriz Calificación'!$D$68,'Matriz de Riesgos'!$E$227,IF('Matriz de Riesgos'!$AO$227&lt;&gt;'Matriz Calificación'!$D$68,"")))</f>
        <v/>
      </c>
      <c r="AC71" s="129" t="str">
        <f ca="1">IF('Matriz de Riesgos'!$AO$236="","",IF('Matriz de Riesgos'!$AO$236='Matriz Calificación'!$D$68,'Matriz de Riesgos'!$E$236,IF('Matriz de Riesgos'!$AO$236&lt;&gt;'Matriz Calificación'!$D$68,"")))</f>
        <v/>
      </c>
      <c r="AD71" s="129" t="str">
        <f ca="1">IF('Matriz de Riesgos'!$AO$245="","",IF('Matriz de Riesgos'!$AO$245='Matriz Calificación'!$D$68,'Matriz de Riesgos'!$E$245,IF('Matriz de Riesgos'!$AO$245&lt;&gt;'Matriz Calificación'!$D$68,"")))</f>
        <v/>
      </c>
      <c r="AE71" s="129" t="str">
        <f ca="1">IF('Matriz de Riesgos'!$AO$254="","",IF('Matriz de Riesgos'!$AO$254='Matriz Calificación'!$D$68,'Matriz de Riesgos'!$E$254,IF('Matriz de Riesgos'!$AO$254&lt;&gt;'Matriz Calificación'!$D$68,"")))</f>
        <v/>
      </c>
      <c r="AF71" s="129" t="str">
        <f ca="1">IF('Matriz de Riesgos'!$AO$263="","",IF('Matriz de Riesgos'!$AO$263='Matriz Calificación'!$D$68,'Matriz de Riesgos'!$E$263,IF('Matriz de Riesgos'!$AO$263&lt;&gt;'Matriz Calificación'!$D$68,"")))</f>
        <v/>
      </c>
      <c r="AG71" s="133" t="str">
        <f ca="1">IF('Matriz de Riesgos'!$AO$272="","",IF('Matriz de Riesgos'!$AO$272='Matriz Calificación'!$D$68,'Matriz de Riesgos'!$E$272,IF('Matriz de Riesgos'!$AO$272&lt;&gt;'Matriz Calificación'!$D$68,"")))</f>
        <v/>
      </c>
      <c r="AH71" s="128" t="str">
        <f ca="1">IF('Matriz de Riesgos'!$AO$191="","",IF('Matriz de Riesgos'!$AO$191='Matriz Calificación'!$D$69,'Matriz de Riesgos'!$E$191,IF('Matriz de Riesgos'!$AO$191&lt;&gt;'Matriz Calificación'!$D$69,"")))</f>
        <v/>
      </c>
      <c r="AI71" s="129" t="str">
        <f ca="1">IF('Matriz de Riesgos'!$AO$200="","",IF('Matriz de Riesgos'!$AO$200='Matriz Calificación'!$D$69,'Matriz de Riesgos'!$E$200,IF('Matriz de Riesgos'!$AO$200&lt;&gt;'Matriz Calificación'!$D$69,"")))</f>
        <v/>
      </c>
      <c r="AJ71" s="129" t="str">
        <f ca="1">IF('Matriz de Riesgos'!$AO$209="","",IF('Matriz de Riesgos'!$AO$209='Matriz Calificación'!$D$69,'Matriz de Riesgos'!$E$209,IF('Matriz de Riesgos'!$AO$209&lt;&gt;'Matriz Calificación'!$D$69,"")))</f>
        <v/>
      </c>
      <c r="AK71" s="129" t="str">
        <f ca="1">IF('Matriz de Riesgos'!$AO$218="","",IF('Matriz de Riesgos'!$AO$218='Matriz Calificación'!$D$69,'Matriz de Riesgos'!$E$218,IF('Matriz de Riesgos'!$AO$218&lt;&gt;'Matriz Calificación'!$D$69,"")))</f>
        <v/>
      </c>
      <c r="AL71" s="129" t="str">
        <f ca="1">IF('Matriz de Riesgos'!$AO$227="","",IF('Matriz de Riesgos'!$AO$227='Matriz Calificación'!$D$69,'Matriz de Riesgos'!$E$227,IF('Matriz de Riesgos'!$AO$227&lt;&gt;'Matriz Calificación'!$D$69,"")))</f>
        <v/>
      </c>
      <c r="AM71" s="129" t="str">
        <f ca="1">IF('Matriz de Riesgos'!$AO$236="","",IF('Matriz de Riesgos'!$AO$236='Matriz Calificación'!$D$69,'Matriz de Riesgos'!$E$236,IF('Matriz de Riesgos'!$AO$236&lt;&gt;'Matriz Calificación'!$D$69,"")))</f>
        <v/>
      </c>
      <c r="AN71" s="129" t="str">
        <f ca="1">IF('Matriz de Riesgos'!$AO$245="","",IF('Matriz de Riesgos'!$AO$245='Matriz Calificación'!$D$69,'Matriz de Riesgos'!$E$245,IF('Matriz de Riesgos'!$AO$245&lt;&gt;'Matriz Calificación'!$D$69,"")))</f>
        <v/>
      </c>
      <c r="AO71" s="129" t="str">
        <f ca="1">IF('Matriz de Riesgos'!$AO$254="","",IF('Matriz de Riesgos'!$AO$254='Matriz Calificación'!$D$69,'Matriz de Riesgos'!$E$254,IF('Matriz de Riesgos'!$AO$254&lt;&gt;'Matriz Calificación'!$D$69,"")))</f>
        <v/>
      </c>
      <c r="AP71" s="129" t="str">
        <f ca="1">IF('Matriz de Riesgos'!$AO$263="","",IF('Matriz de Riesgos'!$AO$263='Matriz Calificación'!$D$69,'Matriz de Riesgos'!$E$263,IF('Matriz de Riesgos'!$AO$263&lt;&gt;'Matriz Calificación'!$D$69,"")))</f>
        <v/>
      </c>
      <c r="AQ71" s="133" t="str">
        <f ca="1">IF('Matriz de Riesgos'!$AO$272="","",IF('Matriz de Riesgos'!$AO$272='Matriz Calificación'!$D$69,'Matriz de Riesgos'!$E$272,IF('Matriz de Riesgos'!$AO$272&lt;&gt;'Matriz Calificación'!$D$69,"")))</f>
        <v/>
      </c>
      <c r="AR71" s="134" t="str">
        <f ca="1">IF('Matriz de Riesgos'!$AO$191="","",IF('Matriz de Riesgos'!$AO$191='Matriz Calificación'!$D$77,'Matriz de Riesgos'!$E$191,IF('Matriz de Riesgos'!$AO$191&lt;&gt;'Matriz Calificación'!$D$77,"")))</f>
        <v/>
      </c>
      <c r="AS71" s="135" t="str">
        <f ca="1">IF('Matriz de Riesgos'!$AO$200="","",IF('Matriz de Riesgos'!$AO$200='Matriz Calificación'!$D$77,'Matriz de Riesgos'!$E$200,IF('Matriz de Riesgos'!$AO$200&lt;&gt;'Matriz Calificación'!$D$77,"")))</f>
        <v/>
      </c>
      <c r="AT71" s="135" t="str">
        <f ca="1">IF('Matriz de Riesgos'!$AO$209="","",IF('Matriz de Riesgos'!$AO$209='Matriz Calificación'!$D$77,'Matriz de Riesgos'!$E$209,IF('Matriz de Riesgos'!$AO$209&lt;&gt;'Matriz Calificación'!$D$77,"")))</f>
        <v/>
      </c>
      <c r="AU71" s="135" t="str">
        <f ca="1">IF('Matriz de Riesgos'!$AO$218="","",IF('Matriz de Riesgos'!$AO$218='Matriz Calificación'!$D$77,'Matriz de Riesgos'!$E$218,IF('Matriz de Riesgos'!$AO$218&lt;&gt;'Matriz Calificación'!$D$77,"")))</f>
        <v/>
      </c>
      <c r="AV71" s="151" t="str">
        <f ca="1">IF('Matriz de Riesgos'!$AO$227="","",IF('Matriz de Riesgos'!$AO$227='Matriz Calificación'!$D$77,'Matriz de Riesgos'!$E$227,IF('Matriz de Riesgos'!$AO$227&lt;&gt;'Matriz Calificación'!$D$77,"")))</f>
        <v/>
      </c>
      <c r="AW71" s="151" t="str">
        <f ca="1">IF('Matriz de Riesgos'!$AO$236="","",IF('Matriz de Riesgos'!$AO$236='Matriz Calificación'!$D$77,'Matriz de Riesgos'!$E$236,IF('Matriz de Riesgos'!$AO$236&lt;&gt;'Matriz Calificación'!$D$77,"")))</f>
        <v/>
      </c>
      <c r="AX71" s="151" t="str">
        <f ca="1">IF('Matriz de Riesgos'!$AO$245="","",IF('Matriz de Riesgos'!$AO$245='Matriz Calificación'!$D$77,'Matriz de Riesgos'!$E$245,IF('Matriz de Riesgos'!$AO$245&lt;&gt;'Matriz Calificación'!$D$77,"")))</f>
        <v/>
      </c>
      <c r="AY71" s="151" t="str">
        <f ca="1">IF('Matriz de Riesgos'!$AO$254="","",IF('Matriz de Riesgos'!$AO$254='Matriz Calificación'!$D$77,'Matriz de Riesgos'!$E$254,IF('Matriz de Riesgos'!$AO$254&lt;&gt;'Matriz Calificación'!$D$77,"")))</f>
        <v/>
      </c>
      <c r="AZ71" s="151" t="str">
        <f ca="1">IF('Matriz de Riesgos'!$AO$263="","",IF('Matriz de Riesgos'!$AO$263='Matriz Calificación'!$D$77,'Matriz de Riesgos'!$E$263,IF('Matriz de Riesgos'!$AO$263&lt;&gt;'Matriz Calificación'!$D$77,"")))</f>
        <v/>
      </c>
      <c r="BA71" s="136" t="str">
        <f ca="1">IF('Matriz de Riesgos'!$AO$272="","",IF('Matriz de Riesgos'!$AO$272='Matriz Calificación'!$D$77,'Matriz de Riesgos'!$E$272,IF('Matriz de Riesgos'!$AO$272&lt;&gt;'Matriz Calificación'!$D$77,"")))</f>
        <v/>
      </c>
    </row>
    <row r="72" spans="2:53" ht="12" customHeight="1" x14ac:dyDescent="0.25">
      <c r="B72" s="354"/>
      <c r="C72" s="357"/>
      <c r="D72" s="130" t="str">
        <f ca="1">IF('Matriz de Riesgos'!$AO$281="","",IF('Matriz de Riesgos'!$AO$281='Matriz Calificación'!$D$63,'Matriz de Riesgos'!$E$281,IF('Matriz de Riesgos'!$AO$281&lt;&gt;'Matriz Calificación'!$D$63,"")))</f>
        <v/>
      </c>
      <c r="E72" s="131" t="str">
        <f ca="1">IF('Matriz de Riesgos'!$AO$290="","",IF('Matriz de Riesgos'!$AO$290='Matriz Calificación'!$D$63,'Matriz de Riesgos'!$E$290,IF('Matriz de Riesgos'!$AO$290&lt;&gt;'Matriz Calificación'!$D$63,"")))</f>
        <v/>
      </c>
      <c r="F72" s="131" t="str">
        <f ca="1">IF('Matriz de Riesgos'!$AO$299="","",IF('Matriz de Riesgos'!$AO$299='Matriz Calificación'!$D$63,'Matriz de Riesgos'!$E$299,IF('Matriz de Riesgos'!$AO$299&lt;&gt;'Matriz Calificación'!$D$63,"")))</f>
        <v/>
      </c>
      <c r="G72" s="131" t="str">
        <f ca="1">IF('Matriz de Riesgos'!$AO$308="","",IF('Matriz de Riesgos'!$AO$308='Matriz Calificación'!$D$63,'Matriz de Riesgos'!$E$308,IF('Matriz de Riesgos'!$AO$308&lt;&gt;'Matriz Calificación'!$D$63,"")))</f>
        <v/>
      </c>
      <c r="H72" s="131" t="str">
        <f ca="1">IF('Matriz de Riesgos'!$AO$317="","",IF('Matriz de Riesgos'!$AO$317='Matriz Calificación'!$D$63,'Matriz de Riesgos'!$E$317,IF('Matriz de Riesgos'!$AO$317&lt;&gt;'Matriz Calificación'!$D$63,"")))</f>
        <v/>
      </c>
      <c r="I72" s="131" t="str">
        <f ca="1">IF('Matriz de Riesgos'!$AO$326="","",IF('Matriz de Riesgos'!$AO$326='Matriz Calificación'!$D$63,'Matriz de Riesgos'!$E$326,IF('Matriz de Riesgos'!$AO$326&lt;&gt;'Matriz Calificación'!$D$63,"")))</f>
        <v/>
      </c>
      <c r="J72" s="131" t="str">
        <f ca="1">IF('Matriz de Riesgos'!$AO$335="","",IF('Matriz de Riesgos'!$AO$335='Matriz Calificación'!$D$63,'Matriz de Riesgos'!$E$335,IF('Matriz de Riesgos'!$AO$335&lt;&gt;'Matriz Calificación'!$D$63,"")))</f>
        <v/>
      </c>
      <c r="K72" s="131" t="str">
        <f ca="1">IF('Matriz de Riesgos'!$AO$344="","",IF('Matriz de Riesgos'!$AO$344='Matriz Calificación'!$D$63,'Matriz de Riesgos'!$E$344,IF('Matriz de Riesgos'!$AO$344&lt;&gt;'Matriz Calificación'!$D$63,"")))</f>
        <v/>
      </c>
      <c r="L72" s="131" t="str">
        <f ca="1">IF('Matriz de Riesgos'!$AO$353="","",IF('Matriz de Riesgos'!$AO$353='Matriz Calificación'!$D$63,'Matriz de Riesgos'!$E$353,IF('Matriz de Riesgos'!$AO$353&lt;&gt;'Matriz Calificación'!$D$63,"")))</f>
        <v/>
      </c>
      <c r="M72" s="132" t="str">
        <f ca="1">IF('Matriz de Riesgos'!$AO$362="","",IF('Matriz de Riesgos'!$AO$362='Matriz Calificación'!$D$63,'Matriz de Riesgos'!$E$362,IF('Matriz de Riesgos'!$AO$362&lt;&gt;'Matriz Calificación'!$D$63,"")))</f>
        <v/>
      </c>
      <c r="N72" s="130" t="str">
        <f ca="1">IF('Matriz de Riesgos'!$AO$281="","",IF('Matriz de Riesgos'!$AO$281='Matriz Calificación'!$D$64,'Matriz de Riesgos'!$E$281,IF('Matriz de Riesgos'!$AO$281&lt;&gt;'Matriz Calificación'!$D$64,"")))</f>
        <v/>
      </c>
      <c r="O72" s="131" t="str">
        <f ca="1">IF('Matriz de Riesgos'!$AO$290="","",IF('Matriz de Riesgos'!$AO$290='Matriz Calificación'!$D$64,'Matriz de Riesgos'!$E$290,IF('Matriz de Riesgos'!$AO$290&lt;&gt;'Matriz Calificación'!$D$64,"")))</f>
        <v/>
      </c>
      <c r="P72" s="131" t="str">
        <f ca="1">IF('Matriz de Riesgos'!$AO$299="","",IF('Matriz de Riesgos'!$AO$299='Matriz Calificación'!$D$64,'Matriz de Riesgos'!$E$299,IF('Matriz de Riesgos'!$AO$299&lt;&gt;'Matriz Calificación'!$D$64,"")))</f>
        <v/>
      </c>
      <c r="Q72" s="131" t="str">
        <f ca="1">IF('Matriz de Riesgos'!$AO$308="","",IF('Matriz de Riesgos'!$AO$308='Matriz Calificación'!$D$64,'Matriz de Riesgos'!$E$308,IF('Matriz de Riesgos'!$AO$308&lt;&gt;'Matriz Calificación'!$D$64,"")))</f>
        <v/>
      </c>
      <c r="R72" s="131" t="str">
        <f ca="1">IF('Matriz de Riesgos'!$AO$317="","",IF('Matriz de Riesgos'!$AO$317='Matriz Calificación'!$D$64,'Matriz de Riesgos'!$E$317,IF('Matriz de Riesgos'!$AO$317&lt;&gt;'Matriz Calificación'!$D$64,"")))</f>
        <v/>
      </c>
      <c r="S72" s="131" t="str">
        <f ca="1">IF('Matriz de Riesgos'!$AO$326="","",IF('Matriz de Riesgos'!$AO$326='Matriz Calificación'!$D$64,'Matriz de Riesgos'!$E$326,IF('Matriz de Riesgos'!$AO$326&lt;&gt;'Matriz Calificación'!$D$64,"")))</f>
        <v/>
      </c>
      <c r="T72" s="131" t="str">
        <f ca="1">IF('Matriz de Riesgos'!$AO$335="","",IF('Matriz de Riesgos'!$AO$335='Matriz Calificación'!$D$64,'Matriz de Riesgos'!$E$335,IF('Matriz de Riesgos'!$AO$335&lt;&gt;'Matriz Calificación'!$D$64,"")))</f>
        <v/>
      </c>
      <c r="U72" s="131" t="str">
        <f ca="1">IF('Matriz de Riesgos'!$AO$344="","",IF('Matriz de Riesgos'!$AO$344='Matriz Calificación'!$D$64,'Matriz de Riesgos'!$E$344,IF('Matriz de Riesgos'!$AO$344&lt;&gt;'Matriz Calificación'!$D$64,"")))</f>
        <v/>
      </c>
      <c r="V72" s="131" t="str">
        <f ca="1">IF('Matriz de Riesgos'!$AO$353="","",IF('Matriz de Riesgos'!$AO$353='Matriz Calificación'!$D$64,'Matriz de Riesgos'!$E$353,IF('Matriz de Riesgos'!$AO$353&lt;&gt;'Matriz Calificación'!$D$64,"")))</f>
        <v/>
      </c>
      <c r="W72" s="132" t="str">
        <f ca="1">IF('Matriz de Riesgos'!$AO$362="","",IF('Matriz de Riesgos'!$AO$362='Matriz Calificación'!$D$64,'Matriz de Riesgos'!$E$362,IF('Matriz de Riesgos'!$AO$362&lt;&gt;'Matriz Calificación'!$D$64,"")))</f>
        <v/>
      </c>
      <c r="X72" s="128" t="str">
        <f ca="1">IF('Matriz de Riesgos'!$AO$281="","",IF('Matriz de Riesgos'!$AO$281='Matriz Calificación'!$D$68,'Matriz de Riesgos'!$E$281,IF('Matriz de Riesgos'!$AO$281&lt;&gt;'Matriz Calificación'!$D$68,"")))</f>
        <v/>
      </c>
      <c r="Y72" s="129" t="str">
        <f ca="1">IF('Matriz de Riesgos'!$AO$290="","",IF('Matriz de Riesgos'!$AO$290='Matriz Calificación'!$D$68,'Matriz de Riesgos'!$E$290,IF('Matriz de Riesgos'!$AO$290&lt;&gt;'Matriz Calificación'!$D$68,"")))</f>
        <v/>
      </c>
      <c r="Z72" s="129" t="str">
        <f ca="1">IF('Matriz de Riesgos'!$AO$299="","",IF('Matriz de Riesgos'!$AO$299='Matriz Calificación'!$D$68,'Matriz de Riesgos'!$E$299,IF('Matriz de Riesgos'!$AO$299&lt;&gt;'Matriz Calificación'!$D$68,"")))</f>
        <v/>
      </c>
      <c r="AA72" s="129" t="str">
        <f ca="1">IF('Matriz de Riesgos'!$AO$308="","",IF('Matriz de Riesgos'!$AO$308='Matriz Calificación'!$D$68,'Matriz de Riesgos'!$E$308,IF('Matriz de Riesgos'!$AO$308&lt;&gt;'Matriz Calificación'!$D$68,"")))</f>
        <v/>
      </c>
      <c r="AB72" s="129" t="str">
        <f ca="1">IF('Matriz de Riesgos'!$AO$317="","",IF('Matriz de Riesgos'!$AO$317='Matriz Calificación'!$D$68,'Matriz de Riesgos'!$E$317,IF('Matriz de Riesgos'!$AO$317&lt;&gt;'Matriz Calificación'!$D$68,"")))</f>
        <v/>
      </c>
      <c r="AC72" s="129" t="str">
        <f ca="1">IF('Matriz de Riesgos'!$AO$326="","",IF('Matriz de Riesgos'!$AO$326='Matriz Calificación'!$D$68,'Matriz de Riesgos'!$E$326,IF('Matriz de Riesgos'!$AO$326&lt;&gt;'Matriz Calificación'!$D$68,"")))</f>
        <v/>
      </c>
      <c r="AD72" s="129" t="str">
        <f ca="1">IF('Matriz de Riesgos'!$AO$335="","",IF('Matriz de Riesgos'!$AO$335='Matriz Calificación'!$D$68,'Matriz de Riesgos'!$E$335,IF('Matriz de Riesgos'!$AO$335&lt;&gt;'Matriz Calificación'!$D$68,"")))</f>
        <v/>
      </c>
      <c r="AE72" s="129" t="str">
        <f ca="1">IF('Matriz de Riesgos'!$AO$344="","",IF('Matriz de Riesgos'!$AO$344='Matriz Calificación'!$D$68,'Matriz de Riesgos'!$E$344,IF('Matriz de Riesgos'!$AO$344&lt;&gt;'Matriz Calificación'!$D$68,"")))</f>
        <v/>
      </c>
      <c r="AF72" s="129" t="str">
        <f ca="1">IF('Matriz de Riesgos'!$AO$353="","",IF('Matriz de Riesgos'!$AO$353='Matriz Calificación'!$D$68,'Matriz de Riesgos'!$E$353,IF('Matriz de Riesgos'!$AO$353&lt;&gt;'Matriz Calificación'!$D$68,"")))</f>
        <v/>
      </c>
      <c r="AG72" s="133" t="str">
        <f ca="1">IF('Matriz de Riesgos'!$AO$362="","",IF('Matriz de Riesgos'!$AO$362='Matriz Calificación'!$D$68,'Matriz de Riesgos'!$E$362,IF('Matriz de Riesgos'!$AO$362&lt;&gt;'Matriz Calificación'!$D$68,"")))</f>
        <v/>
      </c>
      <c r="AH72" s="128" t="str">
        <f ca="1">IF('Matriz de Riesgos'!$AO$281="","",IF('Matriz de Riesgos'!$AO$281='Matriz Calificación'!$D$69,'Matriz de Riesgos'!$E$281,IF('Matriz de Riesgos'!$AO$281&lt;&gt;'Matriz Calificación'!$D$69,"")))</f>
        <v/>
      </c>
      <c r="AI72" s="129" t="str">
        <f ca="1">IF('Matriz de Riesgos'!$AO$290="","",IF('Matriz de Riesgos'!$AO$290='Matriz Calificación'!$D$69,'Matriz de Riesgos'!$E$290,IF('Matriz de Riesgos'!$AO$290&lt;&gt;'Matriz Calificación'!$D$69,"")))</f>
        <v/>
      </c>
      <c r="AJ72" s="129" t="str">
        <f ca="1">IF('Matriz de Riesgos'!$AO$299="","",IF('Matriz de Riesgos'!$AO$299='Matriz Calificación'!$D$69,'Matriz de Riesgos'!$E$299,IF('Matriz de Riesgos'!$AO$299&lt;&gt;'Matriz Calificación'!$D$69,"")))</f>
        <v/>
      </c>
      <c r="AK72" s="129" t="str">
        <f ca="1">IF('Matriz de Riesgos'!$AO$308="","",IF('Matriz de Riesgos'!$AO$308='Matriz Calificación'!$D$69,'Matriz de Riesgos'!$E$308,IF('Matriz de Riesgos'!$AO$308&lt;&gt;'Matriz Calificación'!$D$69,"")))</f>
        <v/>
      </c>
      <c r="AL72" s="129" t="str">
        <f ca="1">IF('Matriz de Riesgos'!$AO$317="","",IF('Matriz de Riesgos'!$AO$317='Matriz Calificación'!$D$69,'Matriz de Riesgos'!$E$317,IF('Matriz de Riesgos'!$AO$317&lt;&gt;'Matriz Calificación'!$D$69,"")))</f>
        <v/>
      </c>
      <c r="AM72" s="129" t="str">
        <f ca="1">IF('Matriz de Riesgos'!$AO$326="","",IF('Matriz de Riesgos'!$AO$326='Matriz Calificación'!$D$69,'Matriz de Riesgos'!$E$326,IF('Matriz de Riesgos'!$AO$326&lt;&gt;'Matriz Calificación'!$D$69,"")))</f>
        <v/>
      </c>
      <c r="AN72" s="129" t="str">
        <f ca="1">IF('Matriz de Riesgos'!$AO$335="","",IF('Matriz de Riesgos'!$AO$335='Matriz Calificación'!$D$69,'Matriz de Riesgos'!$E$335,IF('Matriz de Riesgos'!$AO$335&lt;&gt;'Matriz Calificación'!$D$69,"")))</f>
        <v/>
      </c>
      <c r="AO72" s="129" t="str">
        <f ca="1">IF('Matriz de Riesgos'!$AO$344="","",IF('Matriz de Riesgos'!$AO$344='Matriz Calificación'!$D$69,'Matriz de Riesgos'!$E$344,IF('Matriz de Riesgos'!$AO$344&lt;&gt;'Matriz Calificación'!$D$69,"")))</f>
        <v/>
      </c>
      <c r="AP72" s="129" t="str">
        <f ca="1">IF('Matriz de Riesgos'!$AO$353="","",IF('Matriz de Riesgos'!$AO$353='Matriz Calificación'!$D$69,'Matriz de Riesgos'!$E$353,IF('Matriz de Riesgos'!$AO$353&lt;&gt;'Matriz Calificación'!$D$69,"")))</f>
        <v/>
      </c>
      <c r="AQ72" s="133" t="str">
        <f ca="1">IF('Matriz de Riesgos'!$AO$362="","",IF('Matriz de Riesgos'!$AO$362='Matriz Calificación'!$D$69,'Matriz de Riesgos'!$E$362,IF('Matriz de Riesgos'!$AO$362&lt;&gt;'Matriz Calificación'!$D$69,"")))</f>
        <v/>
      </c>
      <c r="AR72" s="134" t="str">
        <f ca="1">IF('Matriz de Riesgos'!$AO$281="","",IF('Matriz de Riesgos'!$AO$281='Matriz Calificación'!$D$77,'Matriz de Riesgos'!$E$281,IF('Matriz de Riesgos'!$AO$281&lt;&gt;'Matriz Calificación'!$D$77,"")))</f>
        <v/>
      </c>
      <c r="AS72" s="135" t="str">
        <f ca="1">IF('Matriz de Riesgos'!$AO$290="","",IF('Matriz de Riesgos'!$AO$290='Matriz Calificación'!$D$77,'Matriz de Riesgos'!$E$290,IF('Matriz de Riesgos'!$AO$290&lt;&gt;'Matriz Calificación'!$D$77,"")))</f>
        <v/>
      </c>
      <c r="AT72" s="135" t="str">
        <f ca="1">IF('Matriz de Riesgos'!$AO$299="","",IF('Matriz de Riesgos'!$AO$299='Matriz Calificación'!$D$77,'Matriz de Riesgos'!$E$299,IF('Matriz de Riesgos'!$AO$299&lt;&gt;'Matriz Calificación'!$D$77,"")))</f>
        <v/>
      </c>
      <c r="AU72" s="135" t="str">
        <f ca="1">IF('Matriz de Riesgos'!$AO$308="","",IF('Matriz de Riesgos'!$AO$308='Matriz Calificación'!$D$77,'Matriz de Riesgos'!$E$308,IF('Matriz de Riesgos'!$AO$308&lt;&gt;'Matriz Calificación'!$D$77,"")))</f>
        <v/>
      </c>
      <c r="AV72" s="151" t="str">
        <f ca="1">IF('Matriz de Riesgos'!$AO$317="","",IF('Matriz de Riesgos'!$AO$317='Matriz Calificación'!$D$77,'Matriz de Riesgos'!$E$317,IF('Matriz de Riesgos'!$AO$317&lt;&gt;'Matriz Calificación'!$D$77,"")))</f>
        <v/>
      </c>
      <c r="AW72" s="151" t="str">
        <f ca="1">IF('Matriz de Riesgos'!$AO$326="","",IF('Matriz de Riesgos'!$AO$326='Matriz Calificación'!$D$77,'Matriz de Riesgos'!$E$326,IF('Matriz de Riesgos'!$AO$326&lt;&gt;'Matriz Calificación'!$D$77,"")))</f>
        <v/>
      </c>
      <c r="AX72" s="151" t="str">
        <f ca="1">IF('Matriz de Riesgos'!$AO$335="","",IF('Matriz de Riesgos'!$AO$335='Matriz Calificación'!$D$77,'Matriz de Riesgos'!$E$335,IF('Matriz de Riesgos'!$AO$335&lt;&gt;'Matriz Calificación'!$D$77,"")))</f>
        <v/>
      </c>
      <c r="AY72" s="151" t="str">
        <f ca="1">IF('Matriz de Riesgos'!$AO$344="","",IF('Matriz de Riesgos'!$AO$344='Matriz Calificación'!$D$77,'Matriz de Riesgos'!$E$344,IF('Matriz de Riesgos'!$AO$344&lt;&gt;'Matriz Calificación'!$D$77,"")))</f>
        <v/>
      </c>
      <c r="AZ72" s="151" t="str">
        <f ca="1">IF('Matriz de Riesgos'!$AO$353="","",IF('Matriz de Riesgos'!$AO$353='Matriz Calificación'!$D$77,'Matriz de Riesgos'!$E$353,IF('Matriz de Riesgos'!$AO$353&lt;&gt;'Matriz Calificación'!$D$77,"")))</f>
        <v/>
      </c>
      <c r="BA72" s="136" t="str">
        <f ca="1">IF('Matriz de Riesgos'!$AO$362="","",IF('Matriz de Riesgos'!$AO$362='Matriz Calificación'!$D$77,'Matriz de Riesgos'!$E$362,IF('Matriz de Riesgos'!$AO$362&lt;&gt;'Matriz Calificación'!$D$77,"")))</f>
        <v/>
      </c>
    </row>
    <row r="73" spans="2:53" ht="12" customHeight="1" x14ac:dyDescent="0.25">
      <c r="B73" s="354"/>
      <c r="C73" s="357"/>
      <c r="D73" s="130" t="str">
        <f ca="1">IF('Matriz de Riesgos'!$AO$371="","",IF('Matriz de Riesgos'!$AO$371='Matriz Calificación'!$D$63,'Matriz de Riesgos'!$E$371,IF('Matriz de Riesgos'!$AO$371&lt;&gt;'Matriz Calificación'!$D$63,"")))</f>
        <v/>
      </c>
      <c r="E73" s="131" t="str">
        <f ca="1">IF('Matriz de Riesgos'!$AO$380="","",IF('Matriz de Riesgos'!$AO$380='Matriz Calificación'!$D$63,'Matriz de Riesgos'!$E$380,IF('Matriz de Riesgos'!$AO$380&lt;&gt;'Matriz Calificación'!$D$63,"")))</f>
        <v/>
      </c>
      <c r="F73" s="131" t="str">
        <f ca="1">IF('Matriz de Riesgos'!$AO$389="","",IF('Matriz de Riesgos'!$AO$389='Matriz Calificación'!$D$63,'Matriz de Riesgos'!$E$389,IF('Matriz de Riesgos'!$AO$389&lt;&gt;'Matriz Calificación'!$D$63,"")))</f>
        <v/>
      </c>
      <c r="G73" s="131" t="str">
        <f ca="1">IF('Matriz de Riesgos'!$AO$398="","",IF('Matriz de Riesgos'!$AO$398='Matriz Calificación'!$D$63,'Matriz de Riesgos'!$E$398,IF('Matriz de Riesgos'!$AO$398&lt;&gt;'Matriz Calificación'!$D$63,"")))</f>
        <v/>
      </c>
      <c r="H73" s="131" t="str">
        <f ca="1">IF('Matriz de Riesgos'!$AO$407="","",IF('Matriz de Riesgos'!$AO$407='Matriz Calificación'!$D$63,'Matriz de Riesgos'!$E$407,IF('Matriz de Riesgos'!$AO$407&lt;&gt;'Matriz Calificación'!$D$63,"")))</f>
        <v/>
      </c>
      <c r="I73" s="131" t="str">
        <f ca="1">IF('Matriz de Riesgos'!$AO$416="","",IF('Matriz de Riesgos'!$AO$416='Matriz Calificación'!$D$63,'Matriz de Riesgos'!$E$416,IF('Matriz de Riesgos'!$U$416&lt;&gt;'Matriz Calificación'!$D$63,"")))</f>
        <v/>
      </c>
      <c r="J73" s="131" t="str">
        <f ca="1">IF('Matriz de Riesgos'!$AO$425="","",IF('Matriz de Riesgos'!$AO$425='Matriz Calificación'!$D$63,'Matriz de Riesgos'!$E$425,IF('Matriz de Riesgos'!$AO$425&lt;&gt;'Matriz Calificación'!$D$63,"")))</f>
        <v/>
      </c>
      <c r="K73" s="131" t="str">
        <f ca="1">IF('Matriz de Riesgos'!$AO$434="","",IF('Matriz de Riesgos'!$AO$434='Matriz Calificación'!$D$63,'Matriz de Riesgos'!$E$434,IF('Matriz de Riesgos'!$AO$434&lt;&gt;'Matriz Calificación'!$D$63,"")))</f>
        <v/>
      </c>
      <c r="L73" s="131" t="str">
        <f ca="1">IF('Matriz de Riesgos'!$AO$443="","",IF('Matriz de Riesgos'!$AO$443='Matriz Calificación'!$D$63,'Matriz de Riesgos'!$E$443,IF('Matriz de Riesgos'!$AO$443&lt;&gt;'Matriz Calificación'!$D$63,"")))</f>
        <v/>
      </c>
      <c r="M73" s="132" t="str">
        <f ca="1">IF('Matriz de Riesgos'!$AO$452="","",IF('Matriz de Riesgos'!$AO$452='Matriz Calificación'!$D$63,'Matriz de Riesgos'!$E$452,IF('Matriz de Riesgos'!$AO$452&lt;&gt;'Matriz Calificación'!$D$63,"")))</f>
        <v/>
      </c>
      <c r="N73" s="130" t="str">
        <f ca="1">IF('Matriz de Riesgos'!$AO$371="","",IF('Matriz de Riesgos'!$AO$371='Matriz Calificación'!$D$64,'Matriz de Riesgos'!$E$371,IF('Matriz de Riesgos'!$AO$371&lt;&gt;'Matriz Calificación'!$D$64,"")))</f>
        <v/>
      </c>
      <c r="O73" s="131" t="str">
        <f ca="1">IF('Matriz de Riesgos'!$AO$380="","",IF('Matriz de Riesgos'!$AO$380='Matriz Calificación'!$D$64,'Matriz de Riesgos'!$E$380,IF('Matriz de Riesgos'!$AO$380&lt;&gt;'Matriz Calificación'!$D$64,"")))</f>
        <v/>
      </c>
      <c r="P73" s="131" t="str">
        <f ca="1">IF('Matriz de Riesgos'!$AO$389="","",IF('Matriz de Riesgos'!$AO$389='Matriz Calificación'!$D$64,'Matriz de Riesgos'!$E$389,IF('Matriz de Riesgos'!$AO$389&lt;&gt;'Matriz Calificación'!$D$64,"")))</f>
        <v/>
      </c>
      <c r="Q73" s="131" t="str">
        <f ca="1">IF('Matriz de Riesgos'!$AO$398="","",IF('Matriz de Riesgos'!$AO$398='Matriz Calificación'!$D$64,'Matriz de Riesgos'!$E$398,IF('Matriz de Riesgos'!$AO$398&lt;&gt;'Matriz Calificación'!$D$64,"")))</f>
        <v/>
      </c>
      <c r="R73" s="131" t="str">
        <f ca="1">IF('Matriz de Riesgos'!$AO$407="","",IF('Matriz de Riesgos'!$AO$407='Matriz Calificación'!$D$64,'Matriz de Riesgos'!$E$407,IF('Matriz de Riesgos'!$AO$407&lt;&gt;'Matriz Calificación'!$D$64,"")))</f>
        <v/>
      </c>
      <c r="S73" s="131" t="str">
        <f ca="1">IF('Matriz de Riesgos'!$AO$416="","",IF('Matriz de Riesgos'!$AO$416='Matriz Calificación'!$D$64,'Matriz de Riesgos'!$E$416,IF('Matriz de Riesgos'!$AO$416&lt;&gt;'Matriz Calificación'!$D$64,"")))</f>
        <v/>
      </c>
      <c r="T73" s="131" t="str">
        <f ca="1">IF('Matriz de Riesgos'!$AO$425="","",IF('Matriz de Riesgos'!$AO$425='Matriz Calificación'!$D$64,'Matriz de Riesgos'!$E$425,IF('Matriz de Riesgos'!$AO$425&lt;&gt;'Matriz Calificación'!$D$64,"")))</f>
        <v/>
      </c>
      <c r="U73" s="131" t="str">
        <f ca="1">IF('Matriz de Riesgos'!$AO$434="","",IF('Matriz de Riesgos'!$AO$434='Matriz Calificación'!$D$64,'Matriz de Riesgos'!$E$434,IF('Matriz de Riesgos'!$AO$434&lt;&gt;'Matriz Calificación'!$D$64,"")))</f>
        <v/>
      </c>
      <c r="V73" s="131" t="str">
        <f ca="1">IF('Matriz de Riesgos'!$AO$443="","",IF('Matriz de Riesgos'!$AO$443='Matriz Calificación'!$D$64,'Matriz de Riesgos'!$E$443,IF('Matriz de Riesgos'!$AO$443&lt;&gt;'Matriz Calificación'!$D$64,"")))</f>
        <v/>
      </c>
      <c r="W73" s="132" t="str">
        <f ca="1">IF('Matriz de Riesgos'!$AO$452="","",IF('Matriz de Riesgos'!$AO$452='Matriz Calificación'!$D$64,'Matriz de Riesgos'!$E$452,IF('Matriz de Riesgos'!$AO$452&lt;&gt;'Matriz Calificación'!$D$64,"")))</f>
        <v/>
      </c>
      <c r="X73" s="128" t="str">
        <f ca="1">IF('Matriz de Riesgos'!$AO$371="","",IF('Matriz de Riesgos'!$AO$371='Matriz Calificación'!$D$68,'Matriz de Riesgos'!$E$371,IF('Matriz de Riesgos'!$AO$371&lt;&gt;'Matriz Calificación'!$D$68,"")))</f>
        <v/>
      </c>
      <c r="Y73" s="129" t="str">
        <f ca="1">IF('Matriz de Riesgos'!$AO$380="","",IF('Matriz de Riesgos'!$AO$380='Matriz Calificación'!$D$68,'Matriz de Riesgos'!$E$380,IF('Matriz de Riesgos'!$AO$380&lt;&gt;'Matriz Calificación'!$D$68,"")))</f>
        <v/>
      </c>
      <c r="Z73" s="129" t="str">
        <f ca="1">IF('Matriz de Riesgos'!$AO$389="","",IF('Matriz de Riesgos'!$AO$389='Matriz Calificación'!$D$68,'Matriz de Riesgos'!$E$389,IF('Matriz de Riesgos'!$AO$389&lt;&gt;'Matriz Calificación'!$D$68,"")))</f>
        <v/>
      </c>
      <c r="AA73" s="129" t="str">
        <f ca="1">IF('Matriz de Riesgos'!$AO$398="","",IF('Matriz de Riesgos'!$AO$398='Matriz Calificación'!$D$68,'Matriz de Riesgos'!$E$398,IF('Matriz de Riesgos'!$AO$398&lt;&gt;'Matriz Calificación'!$D$68,"")))</f>
        <v/>
      </c>
      <c r="AB73" s="129" t="str">
        <f ca="1">IF('Matriz de Riesgos'!$AO$407="","",IF('Matriz de Riesgos'!$AO$407='Matriz Calificación'!$D$68,'Matriz de Riesgos'!$E$407,IF('Matriz de Riesgos'!$AO$407&lt;&gt;'Matriz Calificación'!$D$68,"")))</f>
        <v/>
      </c>
      <c r="AC73" s="129" t="str">
        <f ca="1">IF('Matriz de Riesgos'!$AO$416="","",IF('Matriz de Riesgos'!$AO$416='Matriz Calificación'!$D$68,'Matriz de Riesgos'!$E$416,IF('Matriz de Riesgos'!$AO$416&lt;&gt;'Matriz Calificación'!$D$68,"")))</f>
        <v/>
      </c>
      <c r="AD73" s="129" t="str">
        <f ca="1">IF('Matriz de Riesgos'!$AO$425="","",IF('Matriz de Riesgos'!$AO$425='Matriz Calificación'!$D$68,'Matriz de Riesgos'!$E$425,IF('Matriz de Riesgos'!$AO$425&lt;&gt;'Matriz Calificación'!$D$68,"")))</f>
        <v/>
      </c>
      <c r="AE73" s="129" t="str">
        <f ca="1">IF('Matriz de Riesgos'!$AO$434="","",IF('Matriz de Riesgos'!$AO$434='Matriz Calificación'!$D$68,'Matriz de Riesgos'!$E$434,IF('Matriz de Riesgos'!$AO$434&lt;&gt;'Matriz Calificación'!$D$68,"")))</f>
        <v/>
      </c>
      <c r="AF73" s="129" t="str">
        <f ca="1">IF('Matriz de Riesgos'!$AO$443="","",IF('Matriz de Riesgos'!$AO$443='Matriz Calificación'!$D$68,'Matriz de Riesgos'!$E$443,IF('Matriz de Riesgos'!$AO$443&lt;&gt;'Matriz Calificación'!$D$68,"")))</f>
        <v/>
      </c>
      <c r="AG73" s="133" t="str">
        <f ca="1">IF('Matriz de Riesgos'!$AO$452="","",IF('Matriz de Riesgos'!$AO$452='Matriz Calificación'!$D$68,'Matriz de Riesgos'!$E$452,IF('Matriz de Riesgos'!$AO$452&lt;&gt;'Matriz Calificación'!$D$68,"")))</f>
        <v/>
      </c>
      <c r="AH73" s="128" t="str">
        <f ca="1">IF('Matriz de Riesgos'!$AO$371="","",IF('Matriz de Riesgos'!$AO$371='Matriz Calificación'!$D$69,'Matriz de Riesgos'!$E$371,IF('Matriz de Riesgos'!$AO$371&lt;&gt;'Matriz Calificación'!$D$69,"")))</f>
        <v/>
      </c>
      <c r="AI73" s="129" t="str">
        <f ca="1">IF('Matriz de Riesgos'!$AO$380="","",IF('Matriz de Riesgos'!$AO$380='Matriz Calificación'!$D$69,'Matriz de Riesgos'!$E$380,IF('Matriz de Riesgos'!$AO$380&lt;&gt;'Matriz Calificación'!$D$69,"")))</f>
        <v/>
      </c>
      <c r="AJ73" s="129" t="str">
        <f ca="1">IF('Matriz de Riesgos'!$AO$389="","",IF('Matriz de Riesgos'!$AO$389='Matriz Calificación'!$D$69,'Matriz de Riesgos'!$E$389,IF('Matriz de Riesgos'!$AO$389&lt;&gt;'Matriz Calificación'!$D$69,"")))</f>
        <v/>
      </c>
      <c r="AK73" s="129" t="str">
        <f ca="1">IF('Matriz de Riesgos'!$AO$398="","",IF('Matriz de Riesgos'!$AO$398='Matriz Calificación'!$D$69,'Matriz de Riesgos'!$E$398,IF('Matriz de Riesgos'!$AO$398&lt;&gt;'Matriz Calificación'!$D$69,"")))</f>
        <v/>
      </c>
      <c r="AL73" s="129" t="str">
        <f ca="1">IF('Matriz de Riesgos'!$AO$407="","",IF('Matriz de Riesgos'!$AO$407='Matriz Calificación'!$D$69,'Matriz de Riesgos'!$E$407,IF('Matriz de Riesgos'!$AO$407&lt;&gt;'Matriz Calificación'!$D$69,"")))</f>
        <v/>
      </c>
      <c r="AM73" s="129" t="str">
        <f ca="1">IF('Matriz de Riesgos'!$AO$416="","",IF('Matriz de Riesgos'!$AO$416='Matriz Calificación'!$D$69,'Matriz de Riesgos'!$E$416,IF('Matriz de Riesgos'!$AO$416&lt;&gt;'Matriz Calificación'!$D$69,"")))</f>
        <v/>
      </c>
      <c r="AN73" s="129" t="str">
        <f ca="1">IF('Matriz de Riesgos'!$AO$425="","",IF('Matriz de Riesgos'!$AO$425='Matriz Calificación'!$D$69,'Matriz de Riesgos'!$E$425,IF('Matriz de Riesgos'!$AO$425&lt;&gt;'Matriz Calificación'!$D$69,"")))</f>
        <v/>
      </c>
      <c r="AO73" s="129" t="str">
        <f ca="1">IF('Matriz de Riesgos'!$AO$434="","",IF('Matriz de Riesgos'!$AO$434='Matriz Calificación'!$D$69,'Matriz de Riesgos'!$E$434,IF('Matriz de Riesgos'!$AO$434&lt;&gt;'Matriz Calificación'!$D$69,"")))</f>
        <v/>
      </c>
      <c r="AP73" s="129" t="str">
        <f ca="1">IF('Matriz de Riesgos'!$AO$443="","",IF('Matriz de Riesgos'!$AO$443='Matriz Calificación'!$D$69,'Matriz de Riesgos'!$E$443,IF('Matriz de Riesgos'!$AO$443&lt;&gt;'Matriz Calificación'!$D$69,"")))</f>
        <v/>
      </c>
      <c r="AQ73" s="133" t="str">
        <f ca="1">IF('Matriz de Riesgos'!$AO$452="","",IF('Matriz de Riesgos'!$AO$452='Matriz Calificación'!$D$69,'Matriz de Riesgos'!$E$452,IF('Matriz de Riesgos'!$AO$452&lt;&gt;'Matriz Calificación'!$D$69,"")))</f>
        <v/>
      </c>
      <c r="AR73" s="134" t="str">
        <f ca="1">IF('Matriz de Riesgos'!$AO$371="","",IF('Matriz de Riesgos'!$AO$371='Matriz Calificación'!$D$77,'Matriz de Riesgos'!$E$371,IF('Matriz de Riesgos'!$AO$371&lt;&gt;'Matriz Calificación'!$D$77,"")))</f>
        <v/>
      </c>
      <c r="AS73" s="135" t="str">
        <f ca="1">IF('Matriz de Riesgos'!$AO$380="","",IF('Matriz de Riesgos'!$AO$380='Matriz Calificación'!$D$77,'Matriz de Riesgos'!$E$380,IF('Matriz de Riesgos'!$AO$380&lt;&gt;'Matriz Calificación'!$D$77,"")))</f>
        <v/>
      </c>
      <c r="AT73" s="135" t="str">
        <f ca="1">IF('Matriz de Riesgos'!$AO$389="","",IF('Matriz de Riesgos'!$AO$389='Matriz Calificación'!$D$77,'Matriz de Riesgos'!$E$389,IF('Matriz de Riesgos'!$AO$389&lt;&gt;'Matriz Calificación'!$D$77,"")))</f>
        <v/>
      </c>
      <c r="AU73" s="135" t="str">
        <f ca="1">IF('Matriz de Riesgos'!$AO$398="","",IF('Matriz de Riesgos'!$AO$398='Matriz Calificación'!$D$77,'Matriz de Riesgos'!$E$398,IF('Matriz de Riesgos'!$AO$398&lt;&gt;'Matriz Calificación'!$D$77,"")))</f>
        <v/>
      </c>
      <c r="AV73" s="151" t="str">
        <f ca="1">IF('Matriz de Riesgos'!$AO$407="","",IF('Matriz de Riesgos'!$AO$407='Matriz Calificación'!$D$77,'Matriz de Riesgos'!$E$407,IF('Matriz de Riesgos'!$AO$407&lt;&gt;'Matriz Calificación'!$D$77,"")))</f>
        <v/>
      </c>
      <c r="AW73" s="151" t="str">
        <f ca="1">IF('Matriz de Riesgos'!$AO$416="","",IF('Matriz de Riesgos'!$AO$416='Matriz Calificación'!$D$77,'Matriz de Riesgos'!$E$416,IF('Matriz de Riesgos'!$AO$416&lt;&gt;'Matriz Calificación'!$D$77,"")))</f>
        <v/>
      </c>
      <c r="AX73" s="151" t="str">
        <f ca="1">IF('Matriz de Riesgos'!$AO$425="","",IF('Matriz de Riesgos'!$AO$425='Matriz Calificación'!$D$77,'Matriz de Riesgos'!$E$425,IF('Matriz de Riesgos'!$AO$425&lt;&gt;'Matriz Calificación'!$D$77,"")))</f>
        <v/>
      </c>
      <c r="AY73" s="151" t="str">
        <f ca="1">IF('Matriz de Riesgos'!$AO$434="","",IF('Matriz de Riesgos'!$AO$434='Matriz Calificación'!$D$77,'Matriz de Riesgos'!$E$434,IF('Matriz de Riesgos'!$AO$434&lt;&gt;'Matriz Calificación'!$D$77,"")))</f>
        <v/>
      </c>
      <c r="AZ73" s="151" t="str">
        <f ca="1">IF('Matriz de Riesgos'!$AO$443="","",IF('Matriz de Riesgos'!$AO$443='Matriz Calificación'!$D$77,'Matriz de Riesgos'!$E$443,IF('Matriz de Riesgos'!$AO$443&lt;&gt;'Matriz Calificación'!$D$77,"")))</f>
        <v/>
      </c>
      <c r="BA73" s="136" t="str">
        <f ca="1">IF('Matriz de Riesgos'!$AO$452="","",IF('Matriz de Riesgos'!$AO$452='Matriz Calificación'!$D$77,'Matriz de Riesgos'!$E$452,IF('Matriz de Riesgos'!$AO$452&lt;&gt;'Matriz Calificación'!$D$77,"")))</f>
        <v/>
      </c>
    </row>
    <row r="74" spans="2:53" ht="12" customHeight="1" x14ac:dyDescent="0.25">
      <c r="B74" s="354"/>
      <c r="C74" s="357"/>
      <c r="D74" s="130" t="str">
        <f ca="1">IF('Matriz de Riesgos'!$AO$461="","",IF('Matriz de Riesgos'!$AO$461='Matriz Calificación'!$D$63,'Matriz de Riesgos'!$E$461,IF('Matriz de Riesgos'!$AO$461&lt;&gt;'Matriz Calificación'!$D$63,"")))</f>
        <v/>
      </c>
      <c r="E74" s="131" t="str">
        <f ca="1">IF('Matriz de Riesgos'!$AO$470="","",IF('Matriz de Riesgos'!$AO$470='Matriz Calificación'!$D$63,'Matriz de Riesgos'!$E$470,IF('Matriz de Riesgos'!$AO$470&lt;&gt;'Matriz Calificación'!$D$63,"")))</f>
        <v/>
      </c>
      <c r="F74" s="131" t="str">
        <f ca="1">IF('Matriz de Riesgos'!$AO$479="","",IF('Matriz de Riesgos'!$AO$479='Matriz Calificación'!$D$63,'Matriz de Riesgos'!$E$479,IF('Matriz de Riesgos'!$AO$479&lt;&gt;'Matriz Calificación'!$D$63,"")))</f>
        <v/>
      </c>
      <c r="G74" s="131" t="str">
        <f ca="1">IF('Matriz de Riesgos'!$AO$488="","",IF('Matriz de Riesgos'!$AO$488='Matriz Calificación'!$D$63,'Matriz de Riesgos'!$E$488,IF('Matriz de Riesgos'!$AO$488&lt;&gt;'Matriz Calificación'!$D$63,"")))</f>
        <v/>
      </c>
      <c r="H74" s="131" t="str">
        <f ca="1">IF('Matriz de Riesgos'!$AO$497="","",IF('Matriz de Riesgos'!$AO$497='Matriz Calificación'!$D$63,'Matriz de Riesgos'!$E$497,IF('Matriz de Riesgos'!$AO$497&lt;&gt;'Matriz Calificación'!$D$63,"")))</f>
        <v/>
      </c>
      <c r="I74" s="131" t="str">
        <f ca="1">IF('Matriz de Riesgos'!$AO$506="","",IF('Matriz de Riesgos'!$AO$506='Matriz Calificación'!$D$63,'Matriz de Riesgos'!$E$506,IF('Matriz de Riesgos'!$AO$506&lt;&gt;'Matriz Calificación'!$D$63,"")))</f>
        <v/>
      </c>
      <c r="J74" s="131" t="str">
        <f ca="1">IF('Matriz de Riesgos'!$AO$515="","",IF('Matriz de Riesgos'!$AO$515='Matriz Calificación'!$D$63,'Matriz de Riesgos'!$E$515,IF('Matriz de Riesgos'!$AO$515&lt;&gt;'Matriz Calificación'!$D$63,"")))</f>
        <v/>
      </c>
      <c r="K74" s="131" t="str">
        <f ca="1">IF('Matriz de Riesgos'!$AO$524="","",IF('Matriz de Riesgos'!$AO$524='Matriz Calificación'!$D$63,'Matriz de Riesgos'!$E$524,IF('Matriz de Riesgos'!$AO$524&lt;&gt;'Matriz Calificación'!$D$63,"")))</f>
        <v/>
      </c>
      <c r="L74" s="131" t="str">
        <f ca="1">IF('Matriz de Riesgos'!$AO$533="","",IF('Matriz de Riesgos'!$AO$533='Matriz Calificación'!$D$63,'Matriz de Riesgos'!$E$533,IF('Matriz de Riesgos'!$AO$533&lt;&gt;'Matriz Calificación'!$D$63,"")))</f>
        <v/>
      </c>
      <c r="M74" s="132" t="str">
        <f ca="1">IF('Matriz de Riesgos'!$AO$542="","",IF('Matriz de Riesgos'!$AO$542='Matriz Calificación'!$D$63,'Matriz de Riesgos'!$E$542,IF('Matriz de Riesgos'!$AO$542&lt;&gt;'Matriz Calificación'!$D$63,"")))</f>
        <v/>
      </c>
      <c r="N74" s="130" t="str">
        <f ca="1">IF('Matriz de Riesgos'!$AO$461="","",IF('Matriz de Riesgos'!$AO$461='Matriz Calificación'!$D$64,'Matriz de Riesgos'!$E$461,IF('Matriz de Riesgos'!$AO$461&lt;&gt;'Matriz Calificación'!$D$64,"")))</f>
        <v/>
      </c>
      <c r="O74" s="131" t="str">
        <f ca="1">IF('Matriz de Riesgos'!$AO$470="","",IF('Matriz de Riesgos'!$AO$470='Matriz Calificación'!$D$64,'Matriz de Riesgos'!$E$470,IF('Matriz de Riesgos'!$AO$470&lt;&gt;'Matriz Calificación'!$D$64,"")))</f>
        <v/>
      </c>
      <c r="P74" s="131" t="str">
        <f ca="1">IF('Matriz de Riesgos'!$AO$479="","",IF('Matriz de Riesgos'!$AO$479='Matriz Calificación'!$D$64,'Matriz de Riesgos'!$E$479,IF('Matriz de Riesgos'!$AO$479&lt;&gt;'Matriz Calificación'!$D$64,"")))</f>
        <v/>
      </c>
      <c r="Q74" s="131" t="str">
        <f ca="1">IF('Matriz de Riesgos'!$AO$488="","",IF('Matriz de Riesgos'!$AO$488='Matriz Calificación'!$D$64,'Matriz de Riesgos'!$E$488,IF('Matriz de Riesgos'!$AO$488&lt;&gt;'Matriz Calificación'!$D$64,"")))</f>
        <v/>
      </c>
      <c r="R74" s="131" t="str">
        <f ca="1">IF('Matriz de Riesgos'!$AO$497="","",IF('Matriz de Riesgos'!$AO$497='Matriz Calificación'!$D$64,'Matriz de Riesgos'!$E$497,IF('Matriz de Riesgos'!$AO$497&lt;&gt;'Matriz Calificación'!$D$64,"")))</f>
        <v/>
      </c>
      <c r="S74" s="131" t="str">
        <f ca="1">IF('Matriz de Riesgos'!$AO$506="","",IF('Matriz de Riesgos'!$AO$506='Matriz Calificación'!$D$64,'Matriz de Riesgos'!$E$506,IF('Matriz de Riesgos'!$AO$506&lt;&gt;'Matriz Calificación'!$D$64,"")))</f>
        <v/>
      </c>
      <c r="T74" s="131" t="str">
        <f ca="1">IF('Matriz de Riesgos'!$AO$515="","",IF('Matriz de Riesgos'!$AO$515='Matriz Calificación'!$D$64,'Matriz de Riesgos'!$E$515,IF('Matriz de Riesgos'!$AO$515&lt;&gt;'Matriz Calificación'!$D$64,"")))</f>
        <v/>
      </c>
      <c r="U74" s="131" t="str">
        <f ca="1">IF('Matriz de Riesgos'!$AO$524="","",IF('Matriz de Riesgos'!$AO$524='Matriz Calificación'!$D$64,'Matriz de Riesgos'!$E$524,IF('Matriz de Riesgos'!$AO$524&lt;&gt;'Matriz Calificación'!$D$64,"")))</f>
        <v/>
      </c>
      <c r="V74" s="131" t="str">
        <f ca="1">IF('Matriz de Riesgos'!$AO$533="","",IF('Matriz de Riesgos'!$AO$533='Matriz Calificación'!$D$64,'Matriz de Riesgos'!$E$533,IF('Matriz de Riesgos'!$AO$533&lt;&gt;'Matriz Calificación'!$D$64,"")))</f>
        <v/>
      </c>
      <c r="W74" s="132" t="str">
        <f ca="1">IF('Matriz de Riesgos'!$AO$542="","",IF('Matriz de Riesgos'!$AO$542='Matriz Calificación'!$D$64,'Matriz de Riesgos'!$E$542,IF('Matriz de Riesgos'!$AO$542&lt;&gt;'Matriz Calificación'!$D$64,"")))</f>
        <v/>
      </c>
      <c r="X74" s="128" t="str">
        <f ca="1">IF('Matriz de Riesgos'!$AO$461="","",IF('Matriz de Riesgos'!$AO$461='Matriz Calificación'!$D$68,'Matriz de Riesgos'!$E$461,IF('Matriz de Riesgos'!$AO$461&lt;&gt;'Matriz Calificación'!$D$68,"")))</f>
        <v/>
      </c>
      <c r="Y74" s="129" t="str">
        <f ca="1">IF('Matriz de Riesgos'!$AO$470="","",IF('Matriz de Riesgos'!$AO$470='Matriz Calificación'!$D$68,'Matriz de Riesgos'!$E$470,IF('Matriz de Riesgos'!$AO$470&lt;&gt;'Matriz Calificación'!$D$68,"")))</f>
        <v/>
      </c>
      <c r="Z74" s="129" t="str">
        <f ca="1">IF('Matriz de Riesgos'!$AO$479="","",IF('Matriz de Riesgos'!$AO$479='Matriz Calificación'!$D$68,'Matriz de Riesgos'!$E$479,IF('Matriz de Riesgos'!$AO$479&lt;&gt;'Matriz Calificación'!$D$68,"")))</f>
        <v/>
      </c>
      <c r="AA74" s="129" t="str">
        <f ca="1">IF('Matriz de Riesgos'!$AO$488="","",IF('Matriz de Riesgos'!$AO$488='Matriz Calificación'!$D$68,'Matriz de Riesgos'!$E$488,IF('Matriz de Riesgos'!$AO$488&lt;&gt;'Matriz Calificación'!$D$68,"")))</f>
        <v/>
      </c>
      <c r="AB74" s="129" t="str">
        <f ca="1">IF('Matriz de Riesgos'!$AO$497="","",IF('Matriz de Riesgos'!$AO$497='Matriz Calificación'!$D$68,'Matriz de Riesgos'!$E$497,IF('Matriz de Riesgos'!$AO$497&lt;&gt;'Matriz Calificación'!$D$68,"")))</f>
        <v/>
      </c>
      <c r="AC74" s="129" t="str">
        <f ca="1">IF('Matriz de Riesgos'!$AO$506="","",IF('Matriz de Riesgos'!$AO$506='Matriz Calificación'!$D$68,'Matriz de Riesgos'!$E$506,IF('Matriz de Riesgos'!$AO$506&lt;&gt;'Matriz Calificación'!$D$68,"")))</f>
        <v/>
      </c>
      <c r="AD74" s="129" t="str">
        <f ca="1">IF('Matriz de Riesgos'!$AO$515="","",IF('Matriz de Riesgos'!$AO$515='Matriz Calificación'!$D$68,'Matriz de Riesgos'!$E$515,IF('Matriz de Riesgos'!$AO$515&lt;&gt;'Matriz Calificación'!$D$68,"")))</f>
        <v/>
      </c>
      <c r="AE74" s="129" t="str">
        <f ca="1">IF('Matriz de Riesgos'!$AO$524="","",IF('Matriz de Riesgos'!$AO$524='Matriz Calificación'!$D$68,'Matriz de Riesgos'!$E$524,IF('Matriz de Riesgos'!$AO$524&lt;&gt;'Matriz Calificación'!$D$68,"")))</f>
        <v/>
      </c>
      <c r="AF74" s="129" t="str">
        <f ca="1">IF('Matriz de Riesgos'!$AO$533="","",IF('Matriz de Riesgos'!$AO$533='Matriz Calificación'!$D$68,'Matriz de Riesgos'!$E$533,IF('Matriz de Riesgos'!$AO$533&lt;&gt;'Matriz Calificación'!$D$68,"")))</f>
        <v/>
      </c>
      <c r="AG74" s="133" t="str">
        <f ca="1">IF('Matriz de Riesgos'!$AO$542="","",IF('Matriz de Riesgos'!$AO$542='Matriz Calificación'!$D$68,'Matriz de Riesgos'!$E$542,IF('Matriz de Riesgos'!$AO$542&lt;&gt;'Matriz Calificación'!$D$68,"")))</f>
        <v/>
      </c>
      <c r="AH74" s="128" t="str">
        <f ca="1">IF('Matriz de Riesgos'!$AO$461="","",IF('Matriz de Riesgos'!$AO$461='Matriz Calificación'!$D$69,'Matriz de Riesgos'!$E$461,IF('Matriz de Riesgos'!$AO$461&lt;&gt;'Matriz Calificación'!$D$69,"")))</f>
        <v/>
      </c>
      <c r="AI74" s="129" t="str">
        <f ca="1">IF('Matriz de Riesgos'!$AO$470="","",IF('Matriz de Riesgos'!$AO$470='Matriz Calificación'!$D$69,'Matriz de Riesgos'!$E$470,IF('Matriz de Riesgos'!$AO$470&lt;&gt;'Matriz Calificación'!$D$69,"")))</f>
        <v/>
      </c>
      <c r="AJ74" s="129" t="str">
        <f ca="1">IF('Matriz de Riesgos'!$AO$479="","",IF('Matriz de Riesgos'!$AO$479='Matriz Calificación'!$D$69,'Matriz de Riesgos'!$E$479,IF('Matriz de Riesgos'!$AO$479&lt;&gt;'Matriz Calificación'!$D$69,"")))</f>
        <v/>
      </c>
      <c r="AK74" s="129" t="str">
        <f ca="1">IF('Matriz de Riesgos'!$AO$488="","",IF('Matriz de Riesgos'!$AO$488='Matriz Calificación'!$D$69,'Matriz de Riesgos'!$E$488,IF('Matriz de Riesgos'!$AO$488&lt;&gt;'Matriz Calificación'!$D$69,"")))</f>
        <v/>
      </c>
      <c r="AL74" s="129" t="str">
        <f ca="1">IF('Matriz de Riesgos'!$AO$497="","",IF('Matriz de Riesgos'!$AO$497='Matriz Calificación'!$D$69,'Matriz de Riesgos'!$E$497,IF('Matriz de Riesgos'!$AO$497&lt;&gt;'Matriz Calificación'!$D$69,"")))</f>
        <v/>
      </c>
      <c r="AM74" s="129" t="str">
        <f ca="1">IF('Matriz de Riesgos'!$AO$506="","",IF('Matriz de Riesgos'!$AO$506='Matriz Calificación'!$D$69,'Matriz de Riesgos'!$E$506,IF('Matriz de Riesgos'!$AO$506&lt;&gt;'Matriz Calificación'!$D$69,"")))</f>
        <v/>
      </c>
      <c r="AN74" s="129" t="str">
        <f ca="1">IF('Matriz de Riesgos'!$AO$515="","",IF('Matriz de Riesgos'!$AO$515='Matriz Calificación'!$D$69,'Matriz de Riesgos'!$E$515,IF('Matriz de Riesgos'!$AO$515&lt;&gt;'Matriz Calificación'!$D$69,"")))</f>
        <v/>
      </c>
      <c r="AO74" s="129" t="str">
        <f ca="1">IF('Matriz de Riesgos'!$AO$524="","",IF('Matriz de Riesgos'!$AO$524='Matriz Calificación'!$D$69,'Matriz de Riesgos'!$E$524,IF('Matriz de Riesgos'!$AO$524&lt;&gt;'Matriz Calificación'!$D$69,"")))</f>
        <v/>
      </c>
      <c r="AP74" s="129" t="str">
        <f ca="1">IF('Matriz de Riesgos'!$AO$533="","",IF('Matriz de Riesgos'!$AO$533='Matriz Calificación'!$D$69,'Matriz de Riesgos'!$E$533,IF('Matriz de Riesgos'!$AO$533&lt;&gt;'Matriz Calificación'!$D$69,"")))</f>
        <v/>
      </c>
      <c r="AQ74" s="133" t="str">
        <f ca="1">IF('Matriz de Riesgos'!$AO$542="","",IF('Matriz de Riesgos'!$AO$542='Matriz Calificación'!$D$69,'Matriz de Riesgos'!$E$542,IF('Matriz de Riesgos'!$AO$542&lt;&gt;'Matriz Calificación'!$D$69,"")))</f>
        <v/>
      </c>
      <c r="AR74" s="134" t="str">
        <f ca="1">IF('Matriz de Riesgos'!$AO$461="","",IF('Matriz de Riesgos'!$AO$461='Matriz Calificación'!$D$77,'Matriz de Riesgos'!$E$461,IF('Matriz de Riesgos'!$AO$461&lt;&gt;'Matriz Calificación'!$D$77,"")))</f>
        <v/>
      </c>
      <c r="AS74" s="135" t="str">
        <f ca="1">IF('Matriz de Riesgos'!$AO$470="","",IF('Matriz de Riesgos'!$AO$470='Matriz Calificación'!$D$77,'Matriz de Riesgos'!$E$470,IF('Matriz de Riesgos'!$AO$470&lt;&gt;'Matriz Calificación'!$D$77,"")))</f>
        <v/>
      </c>
      <c r="AT74" s="135" t="str">
        <f ca="1">IF('Matriz de Riesgos'!$AO$479="","",IF('Matriz de Riesgos'!$AO$479='Matriz Calificación'!$D$77,'Matriz de Riesgos'!$E$479,IF('Matriz de Riesgos'!$AO$479&lt;&gt;'Matriz Calificación'!$D$77,"")))</f>
        <v/>
      </c>
      <c r="AU74" s="135" t="str">
        <f ca="1">IF('Matriz de Riesgos'!$AO$488="","",IF('Matriz de Riesgos'!$AO$488='Matriz Calificación'!$D$77,'Matriz de Riesgos'!$E$488,IF('Matriz de Riesgos'!$AO$488&lt;&gt;'Matriz Calificación'!$D$77,"")))</f>
        <v/>
      </c>
      <c r="AV74" s="151" t="str">
        <f ca="1">IF('Matriz de Riesgos'!$AO$497="","",IF('Matriz de Riesgos'!$AO$497='Matriz Calificación'!$D$77,'Matriz de Riesgos'!$E$497,IF('Matriz de Riesgos'!$AO$497&lt;&gt;'Matriz Calificación'!$D$77,"")))</f>
        <v/>
      </c>
      <c r="AW74" s="151" t="str">
        <f ca="1">IF('Matriz de Riesgos'!$AO$506="","",IF('Matriz de Riesgos'!$AO$506='Matriz Calificación'!$D$77,'Matriz de Riesgos'!$E$506,IF('Matriz de Riesgos'!$AO$506&lt;&gt;'Matriz Calificación'!$D$77,"")))</f>
        <v/>
      </c>
      <c r="AX74" s="151" t="str">
        <f ca="1">IF('Matriz de Riesgos'!$AO$515="","",IF('Matriz de Riesgos'!$AO$515='Matriz Calificación'!$D$77,'Matriz de Riesgos'!$E$515,IF('Matriz de Riesgos'!$AO$515&lt;&gt;'Matriz Calificación'!$D$77,"")))</f>
        <v/>
      </c>
      <c r="AY74" s="151" t="str">
        <f ca="1">IF('Matriz de Riesgos'!$AO$524="","",IF('Matriz de Riesgos'!$AO$524='Matriz Calificación'!$D$77,'Matriz de Riesgos'!$E$524,IF('Matriz de Riesgos'!$AO$524&lt;&gt;'Matriz Calificación'!$D$77,"")))</f>
        <v/>
      </c>
      <c r="AZ74" s="151" t="str">
        <f ca="1">IF('Matriz de Riesgos'!$AO$533="","",IF('Matriz de Riesgos'!$AO$533='Matriz Calificación'!$D$77,'Matriz de Riesgos'!$E$533,IF('Matriz de Riesgos'!$AO$533&lt;&gt;'Matriz Calificación'!$D$77,"")))</f>
        <v/>
      </c>
      <c r="BA74" s="136" t="str">
        <f ca="1">IF('Matriz de Riesgos'!$AO$542="","",IF('Matriz de Riesgos'!$AO$542='Matriz Calificación'!$D$77,'Matriz de Riesgos'!$E$542,IF('Matriz de Riesgos'!$AO$542&lt;&gt;'Matriz Calificación'!$D$77,"")))</f>
        <v/>
      </c>
    </row>
    <row r="75" spans="2:53" ht="12" customHeight="1" x14ac:dyDescent="0.25">
      <c r="B75" s="355"/>
      <c r="C75" s="357"/>
      <c r="D75" s="160" t="str">
        <f ca="1">IF('Matriz de Riesgos'!$AO$551="","",IF('Matriz de Riesgos'!$AO$551='Matriz Calificación'!$D$63,'Matriz de Riesgos'!$E$551,IF('Matriz de Riesgos'!$AO$551&lt;&gt;'Matriz Calificación'!$D$63,"")))</f>
        <v/>
      </c>
      <c r="E75" s="161" t="str">
        <f ca="1">IF('Matriz de Riesgos'!$AO$560="","",IF('Matriz de Riesgos'!$AO$560='Matriz Calificación'!$D$63,'Matriz de Riesgos'!$E$560,IF('Matriz de Riesgos'!$AO$560&lt;&gt;'Matriz Calificación'!$D$63,"")))</f>
        <v/>
      </c>
      <c r="F75" s="161" t="str">
        <f ca="1">IF('Matriz de Riesgos'!$AO$569="","",IF('Matriz de Riesgos'!$AO$569='Matriz Calificación'!$D$63,'Matriz de Riesgos'!$E$569,IF('Matriz de Riesgos'!$AO$569&lt;&gt;'Matriz Calificación'!$D$63,"")))</f>
        <v/>
      </c>
      <c r="G75" s="161" t="str">
        <f ca="1">IF('Matriz de Riesgos'!$AO$578="","",IF('Matriz de Riesgos'!$AO$578='Matriz Calificación'!$D$63,'Matriz de Riesgos'!$E$578,IF('Matriz de Riesgos'!$AO$578&lt;&gt;'Matriz Calificación'!$D$63,"")))</f>
        <v/>
      </c>
      <c r="H75" s="162" t="str">
        <f ca="1">IF('Matriz de Riesgos'!$AO$587="","",IF('Matriz de Riesgos'!$AO$587='Matriz Calificación'!$D$63,'Matriz de Riesgos'!$E$587,IF('Matriz de Riesgos'!$AO$587&lt;&gt;'Matriz Calificación'!$D$63,"")))</f>
        <v/>
      </c>
      <c r="I75" s="162" t="str">
        <f ca="1">IF('Matriz de Riesgos'!$AO$596="","",IF('Matriz de Riesgos'!$AO$596='Matriz Calificación'!$D$63,'Matriz de Riesgos'!$E$596,IF('Matriz de Riesgos'!$AO$596&lt;&gt;'Matriz Calificación'!$D$63,"")))</f>
        <v/>
      </c>
      <c r="J75" s="162" t="str">
        <f ca="1">IF('Matriz de Riesgos'!$AO$605="","",IF('Matriz de Riesgos'!$AO$605='Matriz Calificación'!$D$63,'Matriz de Riesgos'!$E$605,IF('Matriz de Riesgos'!$AO$605&lt;&gt;'Matriz Calificación'!$D$63,"")))</f>
        <v/>
      </c>
      <c r="K75" s="162" t="str">
        <f ca="1">IF('Matriz de Riesgos'!$AO$614="","",IF('Matriz de Riesgos'!$AO$614='Matriz Calificación'!$D$63,'Matriz de Riesgos'!$E$614,IF('Matriz de Riesgos'!$AO$614&lt;&gt;'Matriz Calificación'!$D$63,"")))</f>
        <v/>
      </c>
      <c r="L75" s="162" t="str">
        <f ca="1">IF('Matriz de Riesgos'!$AO$623="","",IF('Matriz de Riesgos'!$AO$623='Matriz Calificación'!$D$63,'Matriz de Riesgos'!$E$623,IF('Matriz de Riesgos'!$AO$623&lt;&gt;'Matriz Calificación'!$D$63,"")))</f>
        <v/>
      </c>
      <c r="M75" s="163" t="str">
        <f ca="1">IF('Matriz de Riesgos'!$AO$632="","",IF('Matriz de Riesgos'!$AO$632='Matriz Calificación'!$D$63,'Matriz de Riesgos'!$E$632,IF('Matriz de Riesgos'!$AO$632&lt;&gt;'Matriz Calificación'!$D$63,"")))</f>
        <v/>
      </c>
      <c r="N75" s="160" t="str">
        <f ca="1">IF('Matriz de Riesgos'!$AO$551="","",IF('Matriz de Riesgos'!$AO$551='Matriz Calificación'!$D$64,'Matriz de Riesgos'!$E$551,IF('Matriz de Riesgos'!$AO$551&lt;&gt;'Matriz Calificación'!$D$64,"")))</f>
        <v/>
      </c>
      <c r="O75" s="161" t="str">
        <f ca="1">IF('Matriz de Riesgos'!$AO$560="","",IF('Matriz de Riesgos'!$AO$560='Matriz Calificación'!$D$64,'Matriz de Riesgos'!$E$560,IF('Matriz de Riesgos'!$AO$560&lt;&gt;'Matriz Calificación'!$D$64,"")))</f>
        <v/>
      </c>
      <c r="P75" s="161" t="str">
        <f ca="1">IF('Matriz de Riesgos'!$AO$569="","",IF('Matriz de Riesgos'!$AO$569='Matriz Calificación'!$D$64,'Matriz de Riesgos'!$E$569,IF('Matriz de Riesgos'!$AO$569&lt;&gt;'Matriz Calificación'!$D$64,"")))</f>
        <v/>
      </c>
      <c r="Q75" s="161" t="str">
        <f ca="1">IF('Matriz de Riesgos'!$AO$578="","",IF('Matriz de Riesgos'!$AO$578='Matriz Calificación'!$D$64,'Matriz de Riesgos'!$E$578,IF('Matriz de Riesgos'!$AO$578&lt;&gt;'Matriz Calificación'!$D$64,"")))</f>
        <v/>
      </c>
      <c r="R75" s="162" t="str">
        <f ca="1">IF('Matriz de Riesgos'!$AO$587="","",IF('Matriz de Riesgos'!$AO$587='Matriz Calificación'!$D$64,'Matriz de Riesgos'!$E$587,IF('Matriz de Riesgos'!$AO$587&lt;&gt;'Matriz Calificación'!$D$64,"")))</f>
        <v/>
      </c>
      <c r="S75" s="162" t="str">
        <f ca="1">IF('Matriz de Riesgos'!$AO$596="","",IF('Matriz de Riesgos'!$AO$596='Matriz Calificación'!$D$64,'Matriz de Riesgos'!$E$596,IF('Matriz de Riesgos'!$AO$596&lt;&gt;'Matriz Calificación'!$D$64,"")))</f>
        <v/>
      </c>
      <c r="T75" s="162" t="str">
        <f ca="1">IF('Matriz de Riesgos'!$AO$605="","",IF('Matriz de Riesgos'!$AO$605='Matriz Calificación'!$D$64,'Matriz de Riesgos'!$E$605,IF('Matriz de Riesgos'!$AO$605&lt;&gt;'Matriz Calificación'!$D$64,"")))</f>
        <v/>
      </c>
      <c r="U75" s="162" t="str">
        <f ca="1">IF('Matriz de Riesgos'!$AO$614="","",IF('Matriz de Riesgos'!$AO$614='Matriz Calificación'!$D$64,'Matriz de Riesgos'!$E$614,IF('Matriz de Riesgos'!$AO$614&lt;&gt;'Matriz Calificación'!$D$64,"")))</f>
        <v/>
      </c>
      <c r="V75" s="162" t="str">
        <f ca="1">IF('Matriz de Riesgos'!$AO$623="","",IF('Matriz de Riesgos'!$AO$623='Matriz Calificación'!$D$64,'Matriz de Riesgos'!$E$623,IF('Matriz de Riesgos'!$AO$623&lt;&gt;'Matriz Calificación'!$D$64,"")))</f>
        <v/>
      </c>
      <c r="W75" s="163" t="str">
        <f ca="1">IF('Matriz de Riesgos'!$AO$632="","",IF('Matriz de Riesgos'!$AO$632='Matriz Calificación'!$D$64,'Matriz de Riesgos'!$E$632,IF('Matriz de Riesgos'!$AO$632&lt;&gt;'Matriz Calificación'!$D$64,"")))</f>
        <v/>
      </c>
      <c r="X75" s="128" t="str">
        <f ca="1">IF('Matriz de Riesgos'!$AO$551="","",IF('Matriz de Riesgos'!$AO$551='Matriz Calificación'!$D$68,'Matriz de Riesgos'!$E$551,IF('Matriz de Riesgos'!$AO$551&lt;&gt;'Matriz Calificación'!$D$68,"")))</f>
        <v/>
      </c>
      <c r="Y75" s="129" t="str">
        <f ca="1">IF('Matriz de Riesgos'!$AO$560="","",IF('Matriz de Riesgos'!$AO$560='Matriz Calificación'!$D$68,'Matriz de Riesgos'!$E$560,IF('Matriz de Riesgos'!$AO$560&lt;&gt;'Matriz Calificación'!$D$68,"")))</f>
        <v/>
      </c>
      <c r="Z75" s="129" t="str">
        <f ca="1">IF('Matriz de Riesgos'!$AO$569="","",IF('Matriz de Riesgos'!$AO$569='Matriz Calificación'!$D$68,'Matriz de Riesgos'!$E$569,IF('Matriz de Riesgos'!$AO$569&lt;&gt;'Matriz Calificación'!$D$68,"")))</f>
        <v/>
      </c>
      <c r="AA75" s="129" t="str">
        <f ca="1">IF('Matriz de Riesgos'!$AO$578="","",IF('Matriz de Riesgos'!$AO$578='Matriz Calificación'!$D$68,'Matriz de Riesgos'!$E$578,IF('Matriz de Riesgos'!$AO$578&lt;&gt;'Matriz Calificación'!$D$68,"")))</f>
        <v/>
      </c>
      <c r="AB75" s="129" t="str">
        <f ca="1">IF('Matriz de Riesgos'!$AO$587="","",IF('Matriz de Riesgos'!$AO$587='Matriz Calificación'!$D$68,'Matriz de Riesgos'!$E$587,IF('Matriz de Riesgos'!$AO$587&lt;&gt;'Matriz Calificación'!$D$68,"")))</f>
        <v/>
      </c>
      <c r="AC75" s="129" t="str">
        <f ca="1">IF('Matriz de Riesgos'!$AO$596="","",IF('Matriz de Riesgos'!$AO$596='Matriz Calificación'!$D$68,'Matriz de Riesgos'!$E$596,IF('Matriz de Riesgos'!$AO$596&lt;&gt;'Matriz Calificación'!$D$68,"")))</f>
        <v/>
      </c>
      <c r="AD75" s="129" t="str">
        <f ca="1">IF('Matriz de Riesgos'!$AO$605="","",IF('Matriz de Riesgos'!$AO$605='Matriz Calificación'!$D$68,'Matriz de Riesgos'!$E$605,IF('Matriz de Riesgos'!$AO$605&lt;&gt;'Matriz Calificación'!$D$68,"")))</f>
        <v/>
      </c>
      <c r="AE75" s="129" t="str">
        <f ca="1">IF('Matriz de Riesgos'!$AO$614="","",IF('Matriz de Riesgos'!$AO$614='Matriz Calificación'!$D$68,'Matriz de Riesgos'!$E$614,IF('Matriz de Riesgos'!$AO$614&lt;&gt;'Matriz Calificación'!$D$68,"")))</f>
        <v/>
      </c>
      <c r="AF75" s="129" t="str">
        <f ca="1">IF('Matriz de Riesgos'!$AO$623="","",IF('Matriz de Riesgos'!$AO$623='Matriz Calificación'!$D$68,'Matriz de Riesgos'!$E$623,IF('Matriz de Riesgos'!$AO$623&lt;&gt;'Matriz Calificación'!$D$68,"")))</f>
        <v/>
      </c>
      <c r="AG75" s="133" t="str">
        <f ca="1">IF('Matriz de Riesgos'!$AO$632="","",IF('Matriz de Riesgos'!$AO$632='Matriz Calificación'!$D$68,'Matriz de Riesgos'!$E$632,IF('Matriz de Riesgos'!$AO$632&lt;&gt;'Matriz Calificación'!$D$68,"")))</f>
        <v/>
      </c>
      <c r="AH75" s="128" t="str">
        <f ca="1">IF('Matriz de Riesgos'!$AO$551="","",IF('Matriz de Riesgos'!$AO$551='Matriz Calificación'!$D$69,'Matriz de Riesgos'!$E$551,IF('Matriz de Riesgos'!$AO$551&lt;&gt;'Matriz Calificación'!$D$69,"")))</f>
        <v/>
      </c>
      <c r="AI75" s="129" t="str">
        <f ca="1">IF('Matriz de Riesgos'!$AO$560="","",IF('Matriz de Riesgos'!$AO$560='Matriz Calificación'!$D$69,'Matriz de Riesgos'!$E$560,IF('Matriz de Riesgos'!$AO$560&lt;&gt;'Matriz Calificación'!$D$69,"")))</f>
        <v/>
      </c>
      <c r="AJ75" s="129" t="str">
        <f ca="1">IF('Matriz de Riesgos'!$AO$569="","",IF('Matriz de Riesgos'!$AO$569='Matriz Calificación'!$D$69,'Matriz de Riesgos'!$E$569,IF('Matriz de Riesgos'!$AO$569&lt;&gt;'Matriz Calificación'!$D$69,"")))</f>
        <v/>
      </c>
      <c r="AK75" s="129" t="str">
        <f ca="1">IF('Matriz de Riesgos'!$AO$578="","",IF('Matriz de Riesgos'!$AO$578='Matriz Calificación'!$D$69,'Matriz de Riesgos'!$E$578,IF('Matriz de Riesgos'!$AO$578&lt;&gt;'Matriz Calificación'!$D$69,"")))</f>
        <v/>
      </c>
      <c r="AL75" s="129" t="str">
        <f ca="1">IF('Matriz de Riesgos'!$AO$587="","",IF('Matriz de Riesgos'!$AO$587='Matriz Calificación'!$D$69,'Matriz de Riesgos'!$E$587,IF('Matriz de Riesgos'!$AO$587&lt;&gt;'Matriz Calificación'!$D$69,"")))</f>
        <v/>
      </c>
      <c r="AM75" s="129" t="str">
        <f ca="1">IF('Matriz de Riesgos'!$AO$596="","",IF('Matriz de Riesgos'!$AO$596='Matriz Calificación'!$D$69,'Matriz de Riesgos'!$E$596,IF('Matriz de Riesgos'!$AO$596&lt;&gt;'Matriz Calificación'!$D$69,"")))</f>
        <v/>
      </c>
      <c r="AN75" s="129" t="str">
        <f ca="1">IF('Matriz de Riesgos'!$AO$605="","",IF('Matriz de Riesgos'!$AO$605='Matriz Calificación'!$D$69,'Matriz de Riesgos'!$E$605,IF('Matriz de Riesgos'!$AO$605&lt;&gt;'Matriz Calificación'!$D$69,"")))</f>
        <v/>
      </c>
      <c r="AO75" s="129" t="str">
        <f ca="1">IF('Matriz de Riesgos'!$AO$614="","",IF('Matriz de Riesgos'!$AO$614='Matriz Calificación'!$D$69,'Matriz de Riesgos'!$E$614,IF('Matriz de Riesgos'!$AO$614&lt;&gt;'Matriz Calificación'!$D$69,"")))</f>
        <v/>
      </c>
      <c r="AP75" s="129" t="str">
        <f ca="1">IF('Matriz de Riesgos'!$AO$623="","",IF('Matriz de Riesgos'!$AO$623='Matriz Calificación'!$D$69,'Matriz de Riesgos'!$E$623,IF('Matriz de Riesgos'!$AO$623&lt;&gt;'Matriz Calificación'!$D$69,"")))</f>
        <v/>
      </c>
      <c r="AQ75" s="133" t="str">
        <f ca="1">IF('Matriz de Riesgos'!$AO$632="","",IF('Matriz de Riesgos'!$AO$632='Matriz Calificación'!$D$69,'Matriz de Riesgos'!$E$632,IF('Matriz de Riesgos'!$AO$632&lt;&gt;'Matriz Calificación'!$D$69,"")))</f>
        <v/>
      </c>
      <c r="AR75" s="134" t="str">
        <f ca="1">IF('Matriz de Riesgos'!$AO$551="","",IF('Matriz de Riesgos'!$AO$551='Matriz Calificación'!$D$77,'Matriz de Riesgos'!$E$551,IF('Matriz de Riesgos'!$AO$551&lt;&gt;'Matriz Calificación'!$D$77,"")))</f>
        <v/>
      </c>
      <c r="AS75" s="135" t="str">
        <f ca="1">IF('Matriz de Riesgos'!$AO$560="","",IF('Matriz de Riesgos'!$AO$560='Matriz Calificación'!$D$77,'Matriz de Riesgos'!$E$560,IF('Matriz de Riesgos'!$AO$560&lt;&gt;'Matriz Calificación'!$D$77,"")))</f>
        <v/>
      </c>
      <c r="AT75" s="135" t="str">
        <f ca="1">IF('Matriz de Riesgos'!$AO$569="","",IF('Matriz de Riesgos'!$AO$569='Matriz Calificación'!$D$77,'Matriz de Riesgos'!$E$569,IF('Matriz de Riesgos'!$AO$569&lt;&gt;'Matriz Calificación'!$D$77,"")))</f>
        <v/>
      </c>
      <c r="AU75" s="135" t="str">
        <f ca="1">IF('Matriz de Riesgos'!$AO$578="","",IF('Matriz de Riesgos'!$AO$578='Matriz Calificación'!$D$77,'Matriz de Riesgos'!$E$578,IF('Matriz de Riesgos'!$AO$578&lt;&gt;'Matriz Calificación'!$D$77,"")))</f>
        <v/>
      </c>
      <c r="AV75" s="151" t="str">
        <f ca="1">IF('Matriz de Riesgos'!$AO$587="","",IF('Matriz de Riesgos'!$AO$587='Matriz Calificación'!$D$77,'Matriz de Riesgos'!$E$587,IF('Matriz de Riesgos'!$AO$587&lt;&gt;'Matriz Calificación'!$D$77,"")))</f>
        <v/>
      </c>
      <c r="AW75" s="151" t="str">
        <f ca="1">IF('Matriz de Riesgos'!$AO$596="","",IF('Matriz de Riesgos'!$AO$596='Matriz Calificación'!$D$77,'Matriz de Riesgos'!$E$596,IF('Matriz de Riesgos'!$AO$596&lt;&gt;'Matriz Calificación'!$D$77,"")))</f>
        <v/>
      </c>
      <c r="AX75" s="151" t="str">
        <f ca="1">IF('Matriz de Riesgos'!$AO$605="","",IF('Matriz de Riesgos'!$AO$605='Matriz Calificación'!$D$77,'Matriz de Riesgos'!$E$605,IF('Matriz de Riesgos'!$AO$605&lt;&gt;'Matriz Calificación'!$D$77,"")))</f>
        <v/>
      </c>
      <c r="AY75" s="151" t="str">
        <f ca="1">IF('Matriz de Riesgos'!$AO$614="","",IF('Matriz de Riesgos'!$AO$614='Matriz Calificación'!$D$77,'Matriz de Riesgos'!$E$614,IF('Matriz de Riesgos'!$AO$614&lt;&gt;'Matriz Calificación'!$D$77,"")))</f>
        <v/>
      </c>
      <c r="AZ75" s="151" t="str">
        <f ca="1">IF('Matriz de Riesgos'!$AO$623="","",IF('Matriz de Riesgos'!$AO$623='Matriz Calificación'!$D$77,'Matriz de Riesgos'!$E$623,IF('Matriz de Riesgos'!$AO$623&lt;&gt;'Matriz Calificación'!$D$77,"")))</f>
        <v/>
      </c>
      <c r="BA75" s="136" t="str">
        <f ca="1">IF('Matriz de Riesgos'!$AO$632="","",IF('Matriz de Riesgos'!$AO$632='Matriz Calificación'!$D$77,'Matriz de Riesgos'!$E$632,IF('Matriz de Riesgos'!$AO$632&lt;&gt;'Matriz Calificación'!$D$77,"")))</f>
        <v/>
      </c>
    </row>
    <row r="76" spans="2:53" ht="12" customHeight="1" x14ac:dyDescent="0.25">
      <c r="B76" s="354" t="s">
        <v>109</v>
      </c>
      <c r="C76" s="356">
        <v>1</v>
      </c>
      <c r="D76" s="120" t="str">
        <f>IF('Matriz de Riesgos'!$AO$11="","",IF('Matriz de Riesgos'!$AO$11='Matriz Calificación'!$D$70,'Matriz de Riesgos'!$E$11,IF('Matriz de Riesgos'!$AO$11&lt;&gt;'Matriz Calificación'!$D$70,"")))</f>
        <v/>
      </c>
      <c r="E76" s="121" t="str">
        <f>IF('Matriz de Riesgos'!$AO$20="","",IF('Matriz de Riesgos'!$AO$20='Matriz Calificación'!$D$70,'Matriz de Riesgos'!$E$20,IF('Matriz de Riesgos'!$AO$20&lt;&gt;'Matriz Calificación'!$D$70,"")))</f>
        <v/>
      </c>
      <c r="F76" s="121" t="str">
        <f>IF('Matriz de Riesgos'!$AO$29="","",IF('Matriz de Riesgos'!$AO$29='Matriz Calificación'!$D$70,'Matriz de Riesgos'!$E$29,IF('Matriz de Riesgos'!$AO$29&lt;&gt;'Matriz Calificación'!$D$70,"")))</f>
        <v/>
      </c>
      <c r="G76" s="121" t="str">
        <f>IF('Matriz de Riesgos'!$AO$38="","",IF('Matriz de Riesgos'!$AO$38='Matriz Calificación'!$D$70,'Matriz de Riesgos'!$E$38,IF('Matriz de Riesgos'!$AO$38&lt;&gt;'Matriz Calificación'!$D$70,"")))</f>
        <v/>
      </c>
      <c r="H76" s="121" t="str">
        <f>IF('Matriz de Riesgos'!$AO$47="","",IF('Matriz de Riesgos'!$AO$47='Matriz Calificación'!$D$70,'Matriz de Riesgos'!$E$47,IF('Matriz de Riesgos'!$AO$47&lt;&gt;'Matriz Calificación'!$D$70,"")))</f>
        <v/>
      </c>
      <c r="I76" s="121" t="str">
        <f>IF('Matriz de Riesgos'!$AO$56="","",IF('Matriz de Riesgos'!$AO$56='Matriz Calificación'!$D$70,'Matriz de Riesgos'!$E$56,IF('Matriz de Riesgos'!$AO$56&lt;&gt;'Matriz Calificación'!$D$70,"")))</f>
        <v/>
      </c>
      <c r="J76" s="121" t="str">
        <f ca="1">IF('Matriz de Riesgos'!$AO$65="","",IF('Matriz de Riesgos'!$AO$65='Matriz Calificación'!$D$70,'Matriz de Riesgos'!$E$65,IF('Matriz de Riesgos'!$AO$65&lt;&gt;'Matriz Calificación'!$D$70,"")))</f>
        <v/>
      </c>
      <c r="K76" s="121" t="str">
        <f ca="1">IF('Matriz de Riesgos'!$AO$74="","",IF('Matriz de Riesgos'!$AO$74='Matriz Calificación'!$D$70,'Matriz de Riesgos'!$E$74,IF('Matriz de Riesgos'!$AO$74&lt;&gt;'Matriz Calificación'!$D$70,"")))</f>
        <v/>
      </c>
      <c r="L76" s="121" t="str">
        <f ca="1">IF('Matriz de Riesgos'!$AO$83="","",IF('Matriz de Riesgos'!$AO$83='Matriz Calificación'!$D$70,'Matriz de Riesgos'!$E$83,IF('Matriz de Riesgos'!$AO$83&lt;&gt;'Matriz Calificación'!$D$70,"")))</f>
        <v/>
      </c>
      <c r="M76" s="122" t="str">
        <f ca="1">IF('Matriz de Riesgos'!$AO$92="","",IF('Matriz de Riesgos'!$AO$92='Matriz Calificación'!$D$70,'Matriz de Riesgos'!$E$92,IF('Matriz de Riesgos'!$AO$92&lt;&gt;'Matriz Calificación'!$D$70,"")))</f>
        <v/>
      </c>
      <c r="N76" s="120" t="str">
        <f>IF('Matriz de Riesgos'!$AO$11="","",IF('Matriz de Riesgos'!$AO$11='Matriz Calificación'!$D$71,'Matriz de Riesgos'!$E$11,IF('Matriz de Riesgos'!$TAO$11&lt;&gt;'Matriz Calificación'!$D$71,"")))</f>
        <v/>
      </c>
      <c r="O76" s="121" t="str">
        <f>IF('Matriz de Riesgos'!$AO$20="","",IF('Matriz de Riesgos'!$AO$20='Matriz Calificación'!$D$71,'Matriz de Riesgos'!$E$20,IF('Matriz de Riesgos'!$AO$20&lt;&gt;'Matriz Calificación'!$D$71,"")))</f>
        <v/>
      </c>
      <c r="P76" s="121" t="str">
        <f>IF('Matriz de Riesgos'!$AO$29="","",IF('Matriz de Riesgos'!$AO$29='Matriz Calificación'!$D$71,'Matriz de Riesgos'!$E$29,IF('Matriz de Riesgos'!$AO$29&lt;&gt;'Matriz Calificación'!$D$71,"")))</f>
        <v/>
      </c>
      <c r="Q76" s="121" t="str">
        <f>IF('Matriz de Riesgos'!$AO$38="","",IF('Matriz de Riesgos'!$AO$38='Matriz Calificación'!$D$71,'Matriz de Riesgos'!$E$38,IF('Matriz de Riesgos'!$AO$38&lt;&gt;'Matriz Calificación'!$D$71,"")))</f>
        <v/>
      </c>
      <c r="R76" s="121" t="str">
        <f>IF('Matriz de Riesgos'!$AO$47="","",IF('Matriz de Riesgos'!$AO$47='Matriz Calificación'!$D$71,'Matriz de Riesgos'!$E$47,IF('Matriz de Riesgos'!$AO$47&lt;&gt;'Matriz Calificación'!$D$71,"")))</f>
        <v/>
      </c>
      <c r="S76" s="121" t="str">
        <f>IF('Matriz de Riesgos'!$AO$56="","",IF('Matriz de Riesgos'!$AO$56='Matriz Calificación'!$D$71,'Matriz de Riesgos'!$E$56,IF('Matriz de Riesgos'!$AO$56&lt;&gt;'Matriz Calificación'!$D$71,"")))</f>
        <v/>
      </c>
      <c r="T76" s="121" t="str">
        <f ca="1">IF('Matriz de Riesgos'!$AO$65="","",IF('Matriz de Riesgos'!$AO$65='Matriz Calificación'!$D$71,'Matriz de Riesgos'!$E$65,IF('Matriz de Riesgos'!$AO$65&lt;&gt;'Matriz Calificación'!$D$71,"")))</f>
        <v/>
      </c>
      <c r="U76" s="121" t="str">
        <f ca="1">IF('Matriz de Riesgos'!$AO$74="","",IF('Matriz de Riesgos'!$AO$74='Matriz Calificación'!$D$71,'Matriz de Riesgos'!$E$74,IF('Matriz de Riesgos'!$AO$74&lt;&gt;'Matriz Calificación'!$D$71,"")))</f>
        <v/>
      </c>
      <c r="V76" s="121" t="str">
        <f ca="1">IF('Matriz de Riesgos'!$AO$83="","",IF('Matriz de Riesgos'!$AO$83='Matriz Calificación'!$D$71,'Matriz de Riesgos'!$E$83,IF('Matriz de Riesgos'!$AO$83&lt;&gt;'Matriz Calificación'!$D$71,"")))</f>
        <v/>
      </c>
      <c r="W76" s="122" t="str">
        <f ca="1">IF('Matriz de Riesgos'!$AO$92="","",IF('Matriz de Riesgos'!$AO$92='Matriz Calificación'!$D$71,'Matriz de Riesgos'!$E$92,IF('Matriz de Riesgos'!$AO$92&lt;&gt;'Matriz Calificación'!$D$71,"")))</f>
        <v/>
      </c>
      <c r="X76" s="120" t="str">
        <f>IF('Matriz de Riesgos'!$AO$11="","",IF('Matriz de Riesgos'!$AO$11='Matriz Calificación'!$D$72,'Matriz de Riesgos'!$E$11,IF('Matriz de Riesgos'!$AO$11&lt;&gt;'Matriz Calificación'!$D$72,"")))</f>
        <v/>
      </c>
      <c r="Y76" s="121" t="str">
        <f>IF('Matriz de Riesgos'!$AO$20="","",IF('Matriz de Riesgos'!$AO$20='Matriz Calificación'!$D$72,'Matriz de Riesgos'!$E$20,IF('Matriz de Riesgos'!$AO$20&lt;&gt;'Matriz Calificación'!$D$72,"")))</f>
        <v/>
      </c>
      <c r="Z76" s="121" t="str">
        <f>IF('Matriz de Riesgos'!$AO$29="","",IF('Matriz de Riesgos'!$AO$29='Matriz Calificación'!$D$72,'Matriz de Riesgos'!$E$29,IF('Matriz de Riesgos'!$AO$29&lt;&gt;'Matriz Calificación'!$D$72,"")))</f>
        <v/>
      </c>
      <c r="AA76" s="121" t="str">
        <f>IF('Matriz de Riesgos'!$AO$38="","",IF('Matriz de Riesgos'!$AO$38='Matriz Calificación'!$D$72,'Matriz de Riesgos'!$E$38,IF('Matriz de Riesgos'!$AO$38&lt;&gt;'Matriz Calificación'!$D$72,"")))</f>
        <v/>
      </c>
      <c r="AB76" s="121" t="str">
        <f>IF('Matriz de Riesgos'!$AO$47="","",IF('Matriz de Riesgos'!$AO$47='Matriz Calificación'!$D$72,'Matriz de Riesgos'!$E$47,IF('Matriz de Riesgos'!$AO$47&lt;&gt;'Matriz Calificación'!$D$72,"")))</f>
        <v/>
      </c>
      <c r="AC76" s="121" t="str">
        <f>IF('Matriz de Riesgos'!$AO$56="","",IF('Matriz de Riesgos'!$AO$56='Matriz Calificación'!$D$72,'Matriz de Riesgos'!$E$56,IF('Matriz de Riesgos'!$AO$56&lt;&gt;'Matriz Calificación'!$D$72,"")))</f>
        <v/>
      </c>
      <c r="AD76" s="121" t="str">
        <f ca="1">IF('Matriz de Riesgos'!$AO$65="","",IF('Matriz de Riesgos'!$AO$65='Matriz Calificación'!$D$72,'Matriz de Riesgos'!$E$65,IF('Matriz de Riesgos'!$AO$65&lt;&gt;'Matriz Calificación'!$D$72,"")))</f>
        <v/>
      </c>
      <c r="AE76" s="121" t="str">
        <f ca="1">IF('Matriz de Riesgos'!$AO$74="","",IF('Matriz de Riesgos'!$AO$74='Matriz Calificación'!$D$72,'Matriz de Riesgos'!$E$74,IF('Matriz de Riesgos'!$AO$74&lt;&gt;'Matriz Calificación'!$D$72,"")))</f>
        <v/>
      </c>
      <c r="AF76" s="121" t="str">
        <f ca="1">IF('Matriz de Riesgos'!$AO$83="","",IF('Matriz de Riesgos'!$AO$83='Matriz Calificación'!$D$72,'Matriz de Riesgos'!$E$83,IF('Matriz de Riesgos'!$AO$83&lt;&gt;'Matriz Calificación'!$D$72,"")))</f>
        <v/>
      </c>
      <c r="AG76" s="122" t="str">
        <f ca="1">IF('Matriz de Riesgos'!$AO$92="","",IF('Matriz de Riesgos'!$AO$92='Matriz Calificación'!$D$72,'Matriz de Riesgos'!$E$92,IF('Matriz de Riesgos'!$AO$92&lt;&gt;'Matriz Calificación'!$D$72,"")))</f>
        <v/>
      </c>
      <c r="AH76" s="120" t="str">
        <f>IF('Matriz de Riesgos'!$AO$11="","",IF('Matriz de Riesgos'!$AO$11='Matriz Calificación'!$D$73,'Matriz de Riesgos'!$E$11,IF('Matriz de Riesgos'!$AO$11&lt;&gt;'Matriz Calificación'!$D$73,"")))</f>
        <v/>
      </c>
      <c r="AI76" s="121" t="str">
        <f>IF('Matriz de Riesgos'!$AO$20="","",IF('Matriz de Riesgos'!$AO$20='Matriz Calificación'!$D$73,'Matriz de Riesgos'!$E$20,IF('Matriz de Riesgos'!$AO$20&lt;&gt;'Matriz Calificación'!$D$73,"")))</f>
        <v/>
      </c>
      <c r="AJ76" s="121" t="str">
        <f>IF('Matriz de Riesgos'!$AO$29="","",IF('Matriz de Riesgos'!$AO$29='Matriz Calificación'!$D$73,'Matriz de Riesgos'!$E$29,IF('Matriz de Riesgos'!$AO$29&lt;&gt;'Matriz Calificación'!$D$73,"")))</f>
        <v/>
      </c>
      <c r="AK76" s="121" t="str">
        <f>IF('Matriz de Riesgos'!$AO$38="","",IF('Matriz de Riesgos'!$AO$38='Matriz Calificación'!$D$73,'Matriz de Riesgos'!$E$38,IF('Matriz de Riesgos'!$AO$38&lt;&gt;'Matriz Calificación'!$D$73,"")))</f>
        <v/>
      </c>
      <c r="AL76" s="121" t="str">
        <f>IF('Matriz de Riesgos'!$AO$47="","",IF('Matriz de Riesgos'!$AO$47='Matriz Calificación'!$D$73,'Matriz de Riesgos'!$E$47,IF('Matriz de Riesgos'!$AO$47&lt;&gt;'Matriz Calificación'!$D$73,"")))</f>
        <v/>
      </c>
      <c r="AM76" s="121" t="str">
        <f>IF('Matriz de Riesgos'!$AO$56="","",IF('Matriz de Riesgos'!$AO$56='Matriz Calificación'!$D$73,'Matriz de Riesgos'!$E$56,IF('Matriz de Riesgos'!$AO$56&lt;&gt;'Matriz Calificación'!$D$73,"")))</f>
        <v/>
      </c>
      <c r="AN76" s="121" t="str">
        <f ca="1">IF('Matriz de Riesgos'!$AO$65="","",IF('Matriz de Riesgos'!$AO$65='Matriz Calificación'!$D$73,'Matriz de Riesgos'!$E$65,IF('Matriz de Riesgos'!$AO$65&lt;&gt;'Matriz Calificación'!$D$73,"")))</f>
        <v/>
      </c>
      <c r="AO76" s="121" t="str">
        <f ca="1">IF('Matriz de Riesgos'!$AO$74="","",IF('Matriz de Riesgos'!$AO$74='Matriz Calificación'!$D$73,'Matriz de Riesgos'!$E$74,IF('Matriz de Riesgos'!$AO$74&lt;&gt;'Matriz Calificación'!$D$73,"")))</f>
        <v/>
      </c>
      <c r="AP76" s="121" t="str">
        <f ca="1">IF('Matriz de Riesgos'!$AO$83="","",IF('Matriz de Riesgos'!$AO$83='Matriz Calificación'!$D$73,'Matriz de Riesgos'!$E$83,IF('Matriz de Riesgos'!$AO$83&lt;&gt;'Matriz Calificación'!$D$73,"")))</f>
        <v/>
      </c>
      <c r="AQ76" s="122" t="str">
        <f ca="1">IF('Matriz de Riesgos'!$AO$92="","",IF('Matriz de Riesgos'!$AO$92='Matriz Calificación'!$D$73,'Matriz de Riesgos'!$E$92,IF('Matriz de Riesgos'!$AO$92&lt;&gt;'Matriz Calificación'!$D$73,"")))</f>
        <v/>
      </c>
      <c r="AR76" s="123" t="str">
        <f>IF('Matriz de Riesgos'!$AO$11="","",IF('Matriz de Riesgos'!$AO$11='Matriz Calificación'!$D$78,'Matriz de Riesgos'!$E$11,IF('Matriz de Riesgos'!$AO$11&lt;&gt;'Matriz Calificación'!$D$78,"")))</f>
        <v/>
      </c>
      <c r="AS76" s="124" t="str">
        <f>IF('Matriz de Riesgos'!$AO$20="","",IF('Matriz de Riesgos'!$AO$20='Matriz Calificación'!$D$78,'Matriz de Riesgos'!$E$20,IF('Matriz de Riesgos'!$AO$20&lt;&gt;'Matriz Calificación'!$D$78,"")))</f>
        <v/>
      </c>
      <c r="AT76" s="124" t="str">
        <f>IF('Matriz de Riesgos'!$AO$29="","",IF('Matriz de Riesgos'!$AO$29='Matriz Calificación'!$D$78,'Matriz de Riesgos'!$E$29,IF('Matriz de Riesgos'!$AO$29&lt;&gt;'Matriz Calificación'!$D$78,"")))</f>
        <v/>
      </c>
      <c r="AU76" s="124" t="str">
        <f>IF('Matriz de Riesgos'!$AO$38="","",IF('Matriz de Riesgos'!$AO$38='Matriz Calificación'!$D$78,'Matriz de Riesgos'!$E$38,IF('Matriz de Riesgos'!$AO$38&lt;&gt;'Matriz Calificación'!$D$78,"")))</f>
        <v/>
      </c>
      <c r="AV76" s="150" t="str">
        <f>IF('Matriz de Riesgos'!$AO$47="","",IF('Matriz de Riesgos'!$AO$47='Matriz Calificación'!$D$78,'Matriz de Riesgos'!$E$47,IF('Matriz de Riesgos'!$AO$47&lt;&gt;'Matriz Calificación'!$D$78,"")))</f>
        <v/>
      </c>
      <c r="AW76" s="150" t="str">
        <f>IF('Matriz de Riesgos'!$AO$56="","",IF('Matriz de Riesgos'!$AO$56='Matriz Calificación'!$D$78,'Matriz de Riesgos'!$E$56,IF('Matriz de Riesgos'!$AO$56&lt;&gt;'Matriz Calificación'!$D$78,"")))</f>
        <v/>
      </c>
      <c r="AX76" s="150" t="str">
        <f ca="1">IF('Matriz de Riesgos'!$AO$65="","",IF('Matriz de Riesgos'!$AO$65='Matriz Calificación'!$D$78,'Matriz de Riesgos'!$E$65,IF('Matriz de Riesgos'!$AO$65&lt;&gt;'Matriz Calificación'!$D$78,"")))</f>
        <v/>
      </c>
      <c r="AY76" s="150" t="str">
        <f ca="1">IF('Matriz de Riesgos'!$AO$74="","",IF('Matriz de Riesgos'!$AO$74='Matriz Calificación'!$D$78,'Matriz de Riesgos'!$E$74,IF('Matriz de Riesgos'!$AO$74&lt;&gt;'Matriz Calificación'!$D$78,"")))</f>
        <v/>
      </c>
      <c r="AZ76" s="150" t="str">
        <f ca="1">IF('Matriz de Riesgos'!$AO$83="","",IF('Matriz de Riesgos'!$AO$83='Matriz Calificación'!$D$78,'Matriz de Riesgos'!$E$83,IF('Matriz de Riesgos'!$AO$83&lt;&gt;'Matriz Calificación'!$D$78,"")))</f>
        <v/>
      </c>
      <c r="BA76" s="125" t="str">
        <f ca="1">IF('Matriz de Riesgos'!$AO$92="","",IF('Matriz de Riesgos'!$AO$92='Matriz Calificación'!$D$78,'Matriz de Riesgos'!$E$92,IF('Matriz de Riesgos'!$AO$92&lt;&gt;'Matriz Calificación'!$D$78,"")))</f>
        <v/>
      </c>
    </row>
    <row r="77" spans="2:53" ht="12" customHeight="1" x14ac:dyDescent="0.25">
      <c r="B77" s="354"/>
      <c r="C77" s="357"/>
      <c r="D77" s="128" t="str">
        <f ca="1">IF('Matriz de Riesgos'!$AO$101="","",IF('Matriz de Riesgos'!$AO$101='Matriz Calificación'!$D$70,'Matriz de Riesgos'!$E$101,IF('Matriz de Riesgos'!$AO$101&lt;&gt;'Matriz Calificación'!$D$70,"")))</f>
        <v/>
      </c>
      <c r="E77" s="129" t="str">
        <f ca="1">IF('Matriz de Riesgos'!$AO$110="","",IF('Matriz de Riesgos'!$AO$110='Matriz Calificación'!$D$70,'Matriz de Riesgos'!$E$110,IF('Matriz de Riesgos'!$AO$110&lt;&gt;'Matriz Calificación'!$D$70,"")))</f>
        <v/>
      </c>
      <c r="F77" s="129" t="str">
        <f ca="1">IF('Matriz de Riesgos'!$AO$119="","",IF('Matriz de Riesgos'!$AO$119='Matriz Calificación'!$D$70,'Matriz de Riesgos'!$E$119,IF('Matriz de Riesgos'!$AO$119&lt;&gt;'Matriz Calificación'!$D$70,"")))</f>
        <v/>
      </c>
      <c r="G77" s="129" t="str">
        <f ca="1">IF('Matriz de Riesgos'!$AO$128="","",IF('Matriz de Riesgos'!$AO$128='Matriz Calificación'!$D$70,'Matriz de Riesgos'!$E$128,IF('Matriz de Riesgos'!$AO$128&lt;&gt;'Matriz Calificación'!$D$70,"")))</f>
        <v/>
      </c>
      <c r="H77" s="129" t="str">
        <f ca="1">IF('Matriz de Riesgos'!$AO$137="","",IF('Matriz de Riesgos'!$AO$137='Matriz Calificación'!$D$70,'Matriz de Riesgos'!$E$137,IF('Matriz de Riesgos'!$AO$137&lt;&gt;'Matriz Calificación'!$D$70,"")))</f>
        <v/>
      </c>
      <c r="I77" s="129" t="str">
        <f ca="1">IF('Matriz de Riesgos'!$AO$146="","",IF('Matriz de Riesgos'!$AO$146='Matriz Calificación'!$D$70,'Matriz de Riesgos'!$E$146,IF('Matriz de Riesgos'!$AO$146&lt;&gt;'Matriz Calificación'!$D$70,"")))</f>
        <v/>
      </c>
      <c r="J77" s="129" t="str">
        <f ca="1">IF('Matriz de Riesgos'!$AO$155="","",IF('Matriz de Riesgos'!$AO$155='Matriz Calificación'!$D$70,'Matriz de Riesgos'!$E$155,IF('Matriz de Riesgos'!$AO$155&lt;&gt;'Matriz Calificación'!$D$70,"")))</f>
        <v/>
      </c>
      <c r="K77" s="129" t="str">
        <f ca="1">IF('Matriz de Riesgos'!$AO$164="","",IF('Matriz de Riesgos'!$AO$164='Matriz Calificación'!$D$70,'Matriz de Riesgos'!$E$164,IF('Matriz de Riesgos'!$AO$164&lt;&gt;'Matriz Calificación'!$D$70,"")))</f>
        <v/>
      </c>
      <c r="L77" s="129" t="str">
        <f ca="1">IF('Matriz de Riesgos'!$AO$173="","",IF('Matriz de Riesgos'!$AO$173='Matriz Calificación'!$D$70,'Matriz de Riesgos'!$E$173,IF('Matriz de Riesgos'!$AO$173&lt;&gt;'Matriz Calificación'!$D$70,"")))</f>
        <v/>
      </c>
      <c r="M77" s="133" t="str">
        <f ca="1">IF('Matriz de Riesgos'!$AO$182="","",IF('Matriz de Riesgos'!$AO$182='Matriz Calificación'!$D$70,'Matriz de Riesgos'!$E$182,IF('Matriz de Riesgos'!$AO$182&lt;&gt;'Matriz Calificación'!$D$70,"")))</f>
        <v/>
      </c>
      <c r="N77" s="128" t="str">
        <f ca="1">IF('Matriz de Riesgos'!$AO$101="","",IF('Matriz de Riesgos'!$AO$101='Matriz Calificación'!$D$71,'Matriz de Riesgos'!$E$101,IF('Matriz de Riesgos'!$AO$101&lt;&gt;'Matriz Calificación'!$D$71,"")))</f>
        <v/>
      </c>
      <c r="O77" s="129" t="str">
        <f ca="1">IF('Matriz de Riesgos'!$AO$110="","",IF('Matriz de Riesgos'!$AO$110='Matriz Calificación'!$D$71,'Matriz de Riesgos'!$E$110,IF('Matriz de Riesgos'!$AO$110&lt;&gt;'Matriz Calificación'!$D$71,"")))</f>
        <v/>
      </c>
      <c r="P77" s="129" t="str">
        <f ca="1">IF('Matriz de Riesgos'!$AO$119="","",IF('Matriz de Riesgos'!$AO$119='Matriz Calificación'!$D$71,'Matriz de Riesgos'!$E$119,IF('Matriz de Riesgos'!$AO$119&lt;&gt;'Matriz Calificación'!$D$71,"")))</f>
        <v/>
      </c>
      <c r="Q77" s="129" t="str">
        <f ca="1">IF('Matriz de Riesgos'!$AO$128="","",IF('Matriz de Riesgos'!$AO$128='Matriz Calificación'!$D$71,'Matriz de Riesgos'!$E$128,IF('Matriz de Riesgos'!$AO$128&lt;&gt;'Matriz Calificación'!$D$71,"")))</f>
        <v/>
      </c>
      <c r="R77" s="129" t="str">
        <f ca="1">IF('Matriz de Riesgos'!$AO$137="","",IF('Matriz de Riesgos'!$AO$137='Matriz Calificación'!$D$71,'Matriz de Riesgos'!$E$137,IF('Matriz de Riesgos'!$AO$137&lt;&gt;'Matriz Calificación'!$D$71,"")))</f>
        <v/>
      </c>
      <c r="S77" s="129" t="str">
        <f ca="1">IF('Matriz de Riesgos'!$AO$146="","",IF('Matriz de Riesgos'!$AO$146='Matriz Calificación'!$D$71,'Matriz de Riesgos'!$E$146,IF('Matriz de Riesgos'!$AO$146&lt;&gt;'Matriz Calificación'!$D$71,"")))</f>
        <v/>
      </c>
      <c r="T77" s="129" t="str">
        <f ca="1">IF('Matriz de Riesgos'!$AO$155="","",IF('Matriz de Riesgos'!$AO$155='Matriz Calificación'!$D$71,'Matriz de Riesgos'!$E$155,IF('Matriz de Riesgos'!$AO$155&lt;&gt;'Matriz Calificación'!$D$71,"")))</f>
        <v/>
      </c>
      <c r="U77" s="129" t="str">
        <f ca="1">IF('Matriz de Riesgos'!$AO$164="","",IF('Matriz de Riesgos'!$AO$164='Matriz Calificación'!$D$71,'Matriz de Riesgos'!$E$164,IF('Matriz de Riesgos'!$AO$164&lt;&gt;'Matriz Calificación'!$D$71,"")))</f>
        <v/>
      </c>
      <c r="V77" s="129" t="str">
        <f ca="1">IF('Matriz de Riesgos'!$AO$173="","",IF('Matriz de Riesgos'!$AO$173='Matriz Calificación'!$D$71,'Matriz de Riesgos'!$E$173,IF('Matriz de Riesgos'!$AO$173&lt;&gt;'Matriz Calificación'!$D$71,"")))</f>
        <v/>
      </c>
      <c r="W77" s="133" t="str">
        <f ca="1">IF('Matriz de Riesgos'!$AO$182="","",IF('Matriz de Riesgos'!$AO$182='Matriz Calificación'!$D$71,'Matriz de Riesgos'!$E$182,IF('Matriz de Riesgos'!$AO$182&lt;&gt;'Matriz Calificación'!$D$71,"")))</f>
        <v/>
      </c>
      <c r="X77" s="128" t="str">
        <f ca="1">IF('Matriz de Riesgos'!$AO$101="","",IF('Matriz de Riesgos'!$AO$101='Matriz Calificación'!$D$72,'Matriz de Riesgos'!$E$101,IF('Matriz de Riesgos'!$AO$101&lt;&gt;'Matriz Calificación'!$D$72,"")))</f>
        <v/>
      </c>
      <c r="Y77" s="129" t="str">
        <f ca="1">IF('Matriz de Riesgos'!$AO$110="","",IF('Matriz de Riesgos'!$AO$110='Matriz Calificación'!$D$72,'Matriz de Riesgos'!$E$110,IF('Matriz de Riesgos'!$AO$110&lt;&gt;'Matriz Calificación'!$D$72,"")))</f>
        <v/>
      </c>
      <c r="Z77" s="129" t="str">
        <f ca="1">IF('Matriz de Riesgos'!$AO$119="","",IF('Matriz de Riesgos'!$AO$119='Matriz Calificación'!$D$72,'Matriz de Riesgos'!$E$119,IF('Matriz de Riesgos'!$AO$119&lt;&gt;'Matriz Calificación'!$D$72,"")))</f>
        <v/>
      </c>
      <c r="AA77" s="129" t="str">
        <f ca="1">IF('Matriz de Riesgos'!$AO$128="","",IF('Matriz de Riesgos'!$AO$128='Matriz Calificación'!$D$72,'Matriz de Riesgos'!$E$128,IF('Matriz de Riesgos'!$AO$128&lt;&gt;'Matriz Calificación'!$D$72,"")))</f>
        <v/>
      </c>
      <c r="AB77" s="129" t="str">
        <f ca="1">IF('Matriz de Riesgos'!$AO$137="","",IF('Matriz de Riesgos'!$AO$137='Matriz Calificación'!$D$72,'Matriz de Riesgos'!$E$137,IF('Matriz de Riesgos'!$AO$137&lt;&gt;'Matriz Calificación'!$D$72,"")))</f>
        <v/>
      </c>
      <c r="AC77" s="129" t="str">
        <f ca="1">IF('Matriz de Riesgos'!$AO$146="","",IF('Matriz de Riesgos'!$AO$146='Matriz Calificación'!$D$72,'Matriz de Riesgos'!$E$146,IF('Matriz de Riesgos'!$AO$146&lt;&gt;'Matriz Calificación'!$D$72,"")))</f>
        <v/>
      </c>
      <c r="AD77" s="129" t="str">
        <f ca="1">IF('Matriz de Riesgos'!$AO$155="","",IF('Matriz de Riesgos'!$AO$155='Matriz Calificación'!$D$72,'Matriz de Riesgos'!$E$155,IF('Matriz de Riesgos'!$AO$155&lt;&gt;'Matriz Calificación'!$D$72,"")))</f>
        <v/>
      </c>
      <c r="AE77" s="129" t="str">
        <f ca="1">IF('Matriz de Riesgos'!$AO$164="","",IF('Matriz de Riesgos'!$AO$164='Matriz Calificación'!$D$72,'Matriz de Riesgos'!$E$164,IF('Matriz de Riesgos'!$AO$164&lt;&gt;'Matriz Calificación'!$D$72,"")))</f>
        <v/>
      </c>
      <c r="AF77" s="129" t="str">
        <f ca="1">IF('Matriz de Riesgos'!$AO$173="","",IF('Matriz de Riesgos'!$AO$173='Matriz Calificación'!$D$72,'Matriz de Riesgos'!$E$173,IF('Matriz de Riesgos'!$AO$173&lt;&gt;'Matriz Calificación'!$D$72,"")))</f>
        <v/>
      </c>
      <c r="AG77" s="133" t="str">
        <f ca="1">IF('Matriz de Riesgos'!$AO$182="","",IF('Matriz de Riesgos'!$AO$182='Matriz Calificación'!$D$72,'Matriz de Riesgos'!$E$182,IF('Matriz de Riesgos'!$AO$182&lt;&gt;'Matriz Calificación'!$D$72,"")))</f>
        <v/>
      </c>
      <c r="AH77" s="128" t="str">
        <f ca="1">IF('Matriz de Riesgos'!$AO$101="","",IF('Matriz de Riesgos'!$AO$101='Matriz Calificación'!$D$73,'Matriz de Riesgos'!$E$101,IF('Matriz de Riesgos'!$AO$101&lt;&gt;'Matriz Calificación'!$D$73,"")))</f>
        <v/>
      </c>
      <c r="AI77" s="129" t="str">
        <f ca="1">IF('Matriz de Riesgos'!$AO$110="","",IF('Matriz de Riesgos'!$AO$110='Matriz Calificación'!$D$73,'Matriz de Riesgos'!$E$110,IF('Matriz de Riesgos'!$AO$110&lt;&gt;'Matriz Calificación'!$D$73,"")))</f>
        <v/>
      </c>
      <c r="AJ77" s="129" t="str">
        <f ca="1">IF('Matriz de Riesgos'!$AO$119="","",IF('Matriz de Riesgos'!$AO$119='Matriz Calificación'!$D$73,'Matriz de Riesgos'!$E$119,IF('Matriz de Riesgos'!$AO$119&lt;&gt;'Matriz Calificación'!$D$73,"")))</f>
        <v/>
      </c>
      <c r="AK77" s="129" t="str">
        <f ca="1">IF('Matriz de Riesgos'!$AO$128="","",IF('Matriz de Riesgos'!$AO$128='Matriz Calificación'!$D$73,'Matriz de Riesgos'!$E$128,IF('Matriz de Riesgos'!$AO$128&lt;&gt;'Matriz Calificación'!$D$73,"")))</f>
        <v/>
      </c>
      <c r="AL77" s="129" t="str">
        <f ca="1">IF('Matriz de Riesgos'!$AO$137="","",IF('Matriz de Riesgos'!$AO$137='Matriz Calificación'!$D$73,'Matriz de Riesgos'!$E$137,IF('Matriz de Riesgos'!$AO$137&lt;&gt;'Matriz Calificación'!$D$73,"")))</f>
        <v/>
      </c>
      <c r="AM77" s="129" t="str">
        <f ca="1">IF('Matriz de Riesgos'!$AO$146="","",IF('Matriz de Riesgos'!$AO$146='Matriz Calificación'!$D$73,'Matriz de Riesgos'!$E$146,IF('Matriz de Riesgos'!$AO$146&lt;&gt;'Matriz Calificación'!$D$73,"")))</f>
        <v/>
      </c>
      <c r="AN77" s="129" t="str">
        <f ca="1">IF('Matriz de Riesgos'!$AO$155="","",IF('Matriz de Riesgos'!$AO$155='Matriz Calificación'!$D$73,'Matriz de Riesgos'!$E$155,IF('Matriz de Riesgos'!$AO$155&lt;&gt;'Matriz Calificación'!$D$73,"")))</f>
        <v/>
      </c>
      <c r="AO77" s="129" t="str">
        <f ca="1">IF('Matriz de Riesgos'!$AO$164="","",IF('Matriz de Riesgos'!$AO$164='Matriz Calificación'!$D$73,'Matriz de Riesgos'!$E$164,IF('Matriz de Riesgos'!$AO$164&lt;&gt;'Matriz Calificación'!$D$73,"")))</f>
        <v/>
      </c>
      <c r="AP77" s="129" t="str">
        <f ca="1">IF('Matriz de Riesgos'!$AO$173="","",IF('Matriz de Riesgos'!$AO$173='Matriz Calificación'!$D$73,'Matriz de Riesgos'!$E$173,IF('Matriz de Riesgos'!$AO$173&lt;&gt;'Matriz Calificación'!$D$73,"")))</f>
        <v/>
      </c>
      <c r="AQ77" s="133" t="str">
        <f ca="1">IF('Matriz de Riesgos'!$AO$182="","",IF('Matriz de Riesgos'!$AO$182='Matriz Calificación'!$D$73,'Matriz de Riesgos'!$E$182,IF('Matriz de Riesgos'!$AO$182&lt;&gt;'Matriz Calificación'!$D$73,"")))</f>
        <v/>
      </c>
      <c r="AR77" s="134" t="str">
        <f ca="1">IF('Matriz de Riesgos'!$AO$101="","",IF('Matriz de Riesgos'!$AO$101='Matriz Calificación'!$D$78,'Matriz de Riesgos'!$E$101,IF('Matriz de Riesgos'!$AO$101&lt;&gt;'Matriz Calificación'!$D$78,"")))</f>
        <v/>
      </c>
      <c r="AS77" s="135" t="str">
        <f ca="1">IF('Matriz de Riesgos'!$AO$110="","",IF('Matriz de Riesgos'!$AO$110='Matriz Calificación'!$D$78,'Matriz de Riesgos'!$E$110,IF('Matriz de Riesgos'!$AO$110&lt;&gt;'Matriz Calificación'!$D$78,"")))</f>
        <v/>
      </c>
      <c r="AT77" s="135" t="str">
        <f ca="1">IF('Matriz de Riesgos'!$AO$119="","",IF('Matriz de Riesgos'!$AO$119='Matriz Calificación'!$D$78,'Matriz de Riesgos'!$E$119,IF('Matriz de Riesgos'!$AO$119&lt;&gt;'Matriz Calificación'!$D$78,"")))</f>
        <v/>
      </c>
      <c r="AU77" s="135" t="str">
        <f ca="1">IF('Matriz de Riesgos'!$AO$128="","",IF('Matriz de Riesgos'!$AO$128='Matriz Calificación'!$D$78,'Matriz de Riesgos'!$E$128,IF('Matriz de Riesgos'!$AO$128&lt;&gt;'Matriz Calificación'!$D$78,"")))</f>
        <v/>
      </c>
      <c r="AV77" s="151" t="str">
        <f ca="1">IF('Matriz de Riesgos'!$AO$137="","",IF('Matriz de Riesgos'!$AO$137='Matriz Calificación'!$D$78,'Matriz de Riesgos'!$E$137,IF('Matriz de Riesgos'!$AO$137&lt;&gt;'Matriz Calificación'!$D$78,"")))</f>
        <v/>
      </c>
      <c r="AW77" s="151" t="str">
        <f ca="1">IF('Matriz de Riesgos'!$AO$146="","",IF('Matriz de Riesgos'!$AO$146='Matriz Calificación'!$D$78,'Matriz de Riesgos'!$E$146,IF('Matriz de Riesgos'!$AO$146&lt;&gt;'Matriz Calificación'!$D$78,"")))</f>
        <v/>
      </c>
      <c r="AX77" s="151" t="str">
        <f ca="1">IF('Matriz de Riesgos'!$AO$155="","",IF('Matriz de Riesgos'!$AO$155='Matriz Calificación'!$D$78,'Matriz de Riesgos'!$E$155,IF('Matriz de Riesgos'!$AO$155&lt;&gt;'Matriz Calificación'!$D$78,"")))</f>
        <v/>
      </c>
      <c r="AY77" s="151" t="str">
        <f ca="1">IF('Matriz de Riesgos'!$AO$164="","",IF('Matriz de Riesgos'!$AO$164='Matriz Calificación'!$D$78,'Matriz de Riesgos'!$E$164,IF('Matriz de Riesgos'!$AO$164&lt;&gt;'Matriz Calificación'!$D$78,"")))</f>
        <v/>
      </c>
      <c r="AZ77" s="151" t="str">
        <f ca="1">IF('Matriz de Riesgos'!$AO$173="","",IF('Matriz de Riesgos'!$AO$173='Matriz Calificación'!$D$78,'Matriz de Riesgos'!$E$173,IF('Matriz de Riesgos'!$AO$173&lt;&gt;'Matriz Calificación'!$D$78,"")))</f>
        <v/>
      </c>
      <c r="BA77" s="136" t="str">
        <f ca="1">IF('Matriz de Riesgos'!$AO$182="","",IF('Matriz de Riesgos'!$AO$182='Matriz Calificación'!$D$78,'Matriz de Riesgos'!$E$182,IF('Matriz de Riesgos'!$AO$182&lt;&gt;'Matriz Calificación'!$D$78,"")))</f>
        <v/>
      </c>
    </row>
    <row r="78" spans="2:53" ht="12" customHeight="1" x14ac:dyDescent="0.25">
      <c r="B78" s="354"/>
      <c r="C78" s="357"/>
      <c r="D78" s="128" t="str">
        <f ca="1">IF('Matriz de Riesgos'!$AO$191="","",IF('Matriz de Riesgos'!$AO$191='Matriz Calificación'!$D$70,'Matriz de Riesgos'!$E$191,IF('Matriz de Riesgos'!$AO$191&lt;&gt;'Matriz Calificación'!$D$70,"")))</f>
        <v/>
      </c>
      <c r="E78" s="129" t="str">
        <f ca="1">IF('Matriz de Riesgos'!$AO$200="","",IF('Matriz de Riesgos'!$AO$200='Matriz Calificación'!$D$70,'Matriz de Riesgos'!$E$200,IF('Matriz de Riesgos'!$AO$200&lt;&gt;'Matriz Calificación'!$D$70,"")))</f>
        <v/>
      </c>
      <c r="F78" s="129" t="str">
        <f ca="1">IF('Matriz de Riesgos'!$AO$209="","",IF('Matriz de Riesgos'!$AO$209='Matriz Calificación'!$D$70,'Matriz de Riesgos'!$E$209,IF('Matriz de Riesgos'!$AO$209&lt;&gt;'Matriz Calificación'!$D$70,"")))</f>
        <v/>
      </c>
      <c r="G78" s="129" t="str">
        <f ca="1">IF('Matriz de Riesgos'!$AO$218="","",IF('Matriz de Riesgos'!$AO$218='Matriz Calificación'!$D$70,'Matriz de Riesgos'!$E$218,IF('Matriz de Riesgos'!$AO$218&lt;&gt;'Matriz Calificación'!$D$70,"")))</f>
        <v/>
      </c>
      <c r="H78" s="129" t="str">
        <f ca="1">IF('Matriz de Riesgos'!$AO$227="","",IF('Matriz de Riesgos'!$AO$227='Matriz Calificación'!$D$70,'Matriz de Riesgos'!$E$227,IF('Matriz de Riesgos'!$AO$227&lt;&gt;'Matriz Calificación'!$D$70,"")))</f>
        <v/>
      </c>
      <c r="I78" s="129" t="str">
        <f ca="1">IF('Matriz de Riesgos'!$AO$236="","",IF('Matriz de Riesgos'!$AO$236='Matriz Calificación'!$D$70,'Matriz de Riesgos'!$E$236,IF('Matriz de Riesgos'!$AO$236&lt;&gt;'Matriz Calificación'!$D$70,"")))</f>
        <v/>
      </c>
      <c r="J78" s="129" t="str">
        <f ca="1">IF('Matriz de Riesgos'!$AO$245="","",IF('Matriz de Riesgos'!$AO$245='Matriz Calificación'!$D$70,'Matriz de Riesgos'!$E$245,IF('Matriz de Riesgos'!$AO$245&lt;&gt;'Matriz Calificación'!$D$70,"")))</f>
        <v/>
      </c>
      <c r="K78" s="129" t="str">
        <f ca="1">IF('Matriz de Riesgos'!$AO$254="","",IF('Matriz de Riesgos'!$AO$254='Matriz Calificación'!$D$70,'Matriz de Riesgos'!$E$254,IF('Matriz de Riesgos'!$AO$254&lt;&gt;'Matriz Calificación'!$D$70,"")))</f>
        <v/>
      </c>
      <c r="L78" s="129" t="str">
        <f ca="1">IF('Matriz de Riesgos'!$AO$263="","",IF('Matriz de Riesgos'!$AO$263='Matriz Calificación'!$D$70,'Matriz de Riesgos'!$E$263,IF('Matriz de Riesgos'!$AO$263&lt;&gt;'Matriz Calificación'!$D$70,"")))</f>
        <v/>
      </c>
      <c r="M78" s="133" t="str">
        <f ca="1">IF('Matriz de Riesgos'!$AO$272="","",IF('Matriz de Riesgos'!$AO$272='Matriz Calificación'!$D$70,'Matriz de Riesgos'!$E$272,IF('Matriz de Riesgos'!$AO$272&lt;&gt;'Matriz Calificación'!$D$70,"")))</f>
        <v/>
      </c>
      <c r="N78" s="128" t="str">
        <f ca="1">IF('Matriz de Riesgos'!$AO$191="","",IF('Matriz de Riesgos'!$AO$191='Matriz Calificación'!$D$71,'Matriz de Riesgos'!$E$191,IF('Matriz de Riesgos'!$AO$191&lt;&gt;'Matriz Calificación'!$D$71,"")))</f>
        <v/>
      </c>
      <c r="O78" s="129" t="str">
        <f ca="1">IF('Matriz de Riesgos'!$AO$200="","",IF('Matriz de Riesgos'!$AO$200='Matriz Calificación'!$D$71,'Matriz de Riesgos'!$E$200,IF('Matriz de Riesgos'!$AO$200&lt;&gt;'Matriz Calificación'!$D$71,"")))</f>
        <v/>
      </c>
      <c r="P78" s="129" t="str">
        <f ca="1">IF('Matriz de Riesgos'!$AO$209="","",IF('Matriz de Riesgos'!$AO$209='Matriz Calificación'!$D$71,'Matriz de Riesgos'!$E$209,IF('Matriz de Riesgos'!$AO$209&lt;&gt;'Matriz Calificación'!$D$71,"")))</f>
        <v/>
      </c>
      <c r="Q78" s="129" t="str">
        <f ca="1">IF('Matriz de Riesgos'!$AO$218="","",IF('Matriz de Riesgos'!$AO$218='Matriz Calificación'!$D$71,'Matriz de Riesgos'!$E$218,IF('Matriz de Riesgos'!$AO$218&lt;&gt;'Matriz Calificación'!$D$71,"")))</f>
        <v/>
      </c>
      <c r="R78" s="129" t="str">
        <f ca="1">IF('Matriz de Riesgos'!$AO$227="","",IF('Matriz de Riesgos'!$AO$227='Matriz Calificación'!$D$71,'Matriz de Riesgos'!$E$227,IF('Matriz de Riesgos'!$AO$227&lt;&gt;'Matriz Calificación'!$D$71,"")))</f>
        <v/>
      </c>
      <c r="S78" s="129" t="str">
        <f ca="1">IF('Matriz de Riesgos'!$AO$236="","",IF('Matriz de Riesgos'!$AO$236='Matriz Calificación'!$D$71,'Matriz de Riesgos'!$E$236,IF('Matriz de Riesgos'!$AO$236&lt;&gt;'Matriz Calificación'!$D$71,"")))</f>
        <v/>
      </c>
      <c r="T78" s="129" t="str">
        <f ca="1">IF('Matriz de Riesgos'!$AO$245="","",IF('Matriz de Riesgos'!$AO$245='Matriz Calificación'!$D$71,'Matriz de Riesgos'!$E$245,IF('Matriz de Riesgos'!$AO$245&lt;&gt;'Matriz Calificación'!$D$71,"")))</f>
        <v/>
      </c>
      <c r="U78" s="129" t="str">
        <f ca="1">IF('Matriz de Riesgos'!$AO$254="","",IF('Matriz de Riesgos'!$AO$254='Matriz Calificación'!$D$71,'Matriz de Riesgos'!$E$254,IF('Matriz de Riesgos'!$AO$254&lt;&gt;'Matriz Calificación'!$D$71,"")))</f>
        <v/>
      </c>
      <c r="V78" s="129" t="str">
        <f ca="1">IF('Matriz de Riesgos'!$AO$263="","",IF('Matriz de Riesgos'!$AO$263='Matriz Calificación'!$D$71,'Matriz de Riesgos'!$E$263,IF('Matriz de Riesgos'!$AO$263&lt;&gt;'Matriz Calificación'!$D$71,"")))</f>
        <v/>
      </c>
      <c r="W78" s="133" t="str">
        <f ca="1">IF('Matriz de Riesgos'!$AO$272="","",IF('Matriz de Riesgos'!$AO$272='Matriz Calificación'!$D$71,'Matriz de Riesgos'!$E$272,IF('Matriz de Riesgos'!$AO$272&lt;&gt;'Matriz Calificación'!$D$71,"")))</f>
        <v/>
      </c>
      <c r="X78" s="128" t="str">
        <f ca="1">IF('Matriz de Riesgos'!$AO$191="","",IF('Matriz de Riesgos'!$AO$191='Matriz Calificación'!$D$72,'Matriz de Riesgos'!$E$191,IF('Matriz de Riesgos'!$AO$191&lt;&gt;'Matriz Calificación'!$D$72,"")))</f>
        <v/>
      </c>
      <c r="Y78" s="129" t="str">
        <f ca="1">IF('Matriz de Riesgos'!$AO$200="","",IF('Matriz de Riesgos'!$AO$200='Matriz Calificación'!$D$72,'Matriz de Riesgos'!$E$200,IF('Matriz de Riesgos'!$AO$200&lt;&gt;'Matriz Calificación'!$D$72,"")))</f>
        <v/>
      </c>
      <c r="Z78" s="129" t="str">
        <f ca="1">IF('Matriz de Riesgos'!$AO$209="","",IF('Matriz de Riesgos'!$AO$209='Matriz Calificación'!$D$72,'Matriz de Riesgos'!$E$209,IF('Matriz de Riesgos'!$AO$209&lt;&gt;'Matriz Calificación'!$D$72,"")))</f>
        <v/>
      </c>
      <c r="AA78" s="129" t="str">
        <f ca="1">IF('Matriz de Riesgos'!$AO$218="","",IF('Matriz de Riesgos'!$AO$218='Matriz Calificación'!$D$72,'Matriz de Riesgos'!$E$218,IF('Matriz de Riesgos'!$AO$218&lt;&gt;'Matriz Calificación'!$D$72,"")))</f>
        <v/>
      </c>
      <c r="AB78" s="129" t="str">
        <f ca="1">IF('Matriz de Riesgos'!$AO$227="","",IF('Matriz de Riesgos'!$AO$227='Matriz Calificación'!$D$72,'Matriz de Riesgos'!$E$227,IF('Matriz de Riesgos'!$AO$227&lt;&gt;'Matriz Calificación'!$D$72,"")))</f>
        <v/>
      </c>
      <c r="AC78" s="129" t="str">
        <f ca="1">IF('Matriz de Riesgos'!$AO$236="","",IF('Matriz de Riesgos'!$AO$236='Matriz Calificación'!$D$72,'Matriz de Riesgos'!$E$236,IF('Matriz de Riesgos'!$AO$236&lt;&gt;'Matriz Calificación'!$D$72,"")))</f>
        <v/>
      </c>
      <c r="AD78" s="129" t="str">
        <f ca="1">IF('Matriz de Riesgos'!$AO$245="","",IF('Matriz de Riesgos'!$AO$245='Matriz Calificación'!$D$72,'Matriz de Riesgos'!$E$245,IF('Matriz de Riesgos'!$AO$245&lt;&gt;'Matriz Calificación'!$D$72,"")))</f>
        <v/>
      </c>
      <c r="AE78" s="129" t="str">
        <f ca="1">IF('Matriz de Riesgos'!$AO$254="","",IF('Matriz de Riesgos'!$AO$254='Matriz Calificación'!$D$72,'Matriz de Riesgos'!$E$254,IF('Matriz de Riesgos'!$AO$254&lt;&gt;'Matriz Calificación'!$D$72,"")))</f>
        <v/>
      </c>
      <c r="AF78" s="129" t="str">
        <f ca="1">IF('Matriz de Riesgos'!$AO$263="","",IF('Matriz de Riesgos'!$AO$263='Matriz Calificación'!$D$72,'Matriz de Riesgos'!$E$263,IF('Matriz de Riesgos'!$AO$263&lt;&gt;'Matriz Calificación'!$D$72,"")))</f>
        <v/>
      </c>
      <c r="AG78" s="133" t="str">
        <f ca="1">IF('Matriz de Riesgos'!$AO$272="","",IF('Matriz de Riesgos'!$AO$272='Matriz Calificación'!$D$72,'Matriz de Riesgos'!$E$272,IF('Matriz de Riesgos'!$AO$272&lt;&gt;'Matriz Calificación'!$D$72,"")))</f>
        <v/>
      </c>
      <c r="AH78" s="128" t="str">
        <f ca="1">IF('Matriz de Riesgos'!$AO$191="","",IF('Matriz de Riesgos'!$AO$191='Matriz Calificación'!$D$73,'Matriz de Riesgos'!$E$191,IF('Matriz de Riesgos'!$AO$191&lt;&gt;'Matriz Calificación'!$D$73,"")))</f>
        <v/>
      </c>
      <c r="AI78" s="129" t="str">
        <f ca="1">IF('Matriz de Riesgos'!$AO$200="","",IF('Matriz de Riesgos'!$AO$200='Matriz Calificación'!$D$73,'Matriz de Riesgos'!$E$200,IF('Matriz de Riesgos'!$AO$200&lt;&gt;'Matriz Calificación'!$D$73,"")))</f>
        <v/>
      </c>
      <c r="AJ78" s="129" t="str">
        <f ca="1">IF('Matriz de Riesgos'!$AO$209="","",IF('Matriz de Riesgos'!$AO$209='Matriz Calificación'!$D$73,'Matriz de Riesgos'!$E$209,IF('Matriz de Riesgos'!$AO$209&lt;&gt;'Matriz Calificación'!$D$73,"")))</f>
        <v/>
      </c>
      <c r="AK78" s="129" t="str">
        <f ca="1">IF('Matriz de Riesgos'!$AO$218="","",IF('Matriz de Riesgos'!$AO$218='Matriz Calificación'!$D$73,'Matriz de Riesgos'!$E$218,IF('Matriz de Riesgos'!$AO$218&lt;&gt;'Matriz Calificación'!$D$73,"")))</f>
        <v/>
      </c>
      <c r="AL78" s="129" t="str">
        <f ca="1">IF('Matriz de Riesgos'!$AO$227="","",IF('Matriz de Riesgos'!$AO$227='Matriz Calificación'!$D$73,'Matriz de Riesgos'!$E$227,IF('Matriz de Riesgos'!$AO$227&lt;&gt;'Matriz Calificación'!$D$73,"")))</f>
        <v/>
      </c>
      <c r="AM78" s="129" t="str">
        <f ca="1">IF('Matriz de Riesgos'!$AO$236="","",IF('Matriz de Riesgos'!$AO$236='Matriz Calificación'!$D$73,'Matriz de Riesgos'!$E$236,IF('Matriz de Riesgos'!$AO$236&lt;&gt;'Matriz Calificación'!$D$73,"")))</f>
        <v/>
      </c>
      <c r="AN78" s="129" t="str">
        <f ca="1">IF('Matriz de Riesgos'!$AO$245="","",IF('Matriz de Riesgos'!$AO$245='Matriz Calificación'!$D$73,'Matriz de Riesgos'!$E$245,IF('Matriz de Riesgos'!$AO$245&lt;&gt;'Matriz Calificación'!$D$73,"")))</f>
        <v/>
      </c>
      <c r="AO78" s="129" t="str">
        <f ca="1">IF('Matriz de Riesgos'!$AO$254="","",IF('Matriz de Riesgos'!$AO$254='Matriz Calificación'!$D$73,'Matriz de Riesgos'!$E$254,IF('Matriz de Riesgos'!$AO$254&lt;&gt;'Matriz Calificación'!$D$73,"")))</f>
        <v/>
      </c>
      <c r="AP78" s="129" t="str">
        <f ca="1">IF('Matriz de Riesgos'!$AO$263="","",IF('Matriz de Riesgos'!$AO$263='Matriz Calificación'!$D$73,'Matriz de Riesgos'!$E$263,IF('Matriz de Riesgos'!$AO$263&lt;&gt;'Matriz Calificación'!$D$73,"")))</f>
        <v/>
      </c>
      <c r="AQ78" s="133" t="str">
        <f ca="1">IF('Matriz de Riesgos'!$AO$272="","",IF('Matriz de Riesgos'!$AO$272='Matriz Calificación'!$D$73,'Matriz de Riesgos'!$E$272,IF('Matriz de Riesgos'!$AO$272&lt;&gt;'Matriz Calificación'!$D$73,"")))</f>
        <v/>
      </c>
      <c r="AR78" s="134" t="str">
        <f ca="1">IF('Matriz de Riesgos'!$AO$191="","",IF('Matriz de Riesgos'!$AO$191='Matriz Calificación'!$D$78,'Matriz de Riesgos'!$E$191,IF('Matriz de Riesgos'!$AO$191&lt;&gt;'Matriz Calificación'!$D$78,"")))</f>
        <v/>
      </c>
      <c r="AS78" s="135" t="str">
        <f ca="1">IF('Matriz de Riesgos'!$AO$200="","",IF('Matriz de Riesgos'!$AO$200='Matriz Calificación'!$D$78,'Matriz de Riesgos'!$E$200,IF('Matriz de Riesgos'!$AO$200&lt;&gt;'Matriz Calificación'!$D$78,"")))</f>
        <v/>
      </c>
      <c r="AT78" s="135" t="str">
        <f ca="1">IF('Matriz de Riesgos'!$AO$209="","",IF('Matriz de Riesgos'!$AO$209='Matriz Calificación'!$D$78,'Matriz de Riesgos'!$E$209,IF('Matriz de Riesgos'!$AO$209&lt;&gt;'Matriz Calificación'!$D$78,"")))</f>
        <v/>
      </c>
      <c r="AU78" s="135" t="str">
        <f ca="1">IF('Matriz de Riesgos'!$AO$218="","",IF('Matriz de Riesgos'!$AO$218='Matriz Calificación'!$D$78,'Matriz de Riesgos'!$E$218,IF('Matriz de Riesgos'!$AO$218&lt;&gt;'Matriz Calificación'!$D$78,"")))</f>
        <v/>
      </c>
      <c r="AV78" s="151" t="str">
        <f ca="1">IF('Matriz de Riesgos'!$AO$227="","",IF('Matriz de Riesgos'!$AO$227='Matriz Calificación'!$D$78,'Matriz de Riesgos'!$E$227,IF('Matriz de Riesgos'!$AO$227&lt;&gt;'Matriz Calificación'!$D$78,"")))</f>
        <v/>
      </c>
      <c r="AW78" s="151" t="str">
        <f ca="1">IF('Matriz de Riesgos'!$AO$236="","",IF('Matriz de Riesgos'!$AO$236='Matriz Calificación'!$D$78,'Matriz de Riesgos'!$E$236,IF('Matriz de Riesgos'!$AO$236&lt;&gt;'Matriz Calificación'!$D$78,"")))</f>
        <v/>
      </c>
      <c r="AX78" s="151" t="str">
        <f ca="1">IF('Matriz de Riesgos'!$AO$245="","",IF('Matriz de Riesgos'!$AO$245='Matriz Calificación'!$D$78,'Matriz de Riesgos'!$E$245,IF('Matriz de Riesgos'!$AO$245&lt;&gt;'Matriz Calificación'!$D$78,"")))</f>
        <v/>
      </c>
      <c r="AY78" s="151" t="str">
        <f ca="1">IF('Matriz de Riesgos'!$AO$254="","",IF('Matriz de Riesgos'!$AO$254='Matriz Calificación'!$D$78,'Matriz de Riesgos'!$E$254,IF('Matriz de Riesgos'!$AO$254&lt;&gt;'Matriz Calificación'!$D$78,"")))</f>
        <v/>
      </c>
      <c r="AZ78" s="151" t="str">
        <f ca="1">IF('Matriz de Riesgos'!$AO$263="","",IF('Matriz de Riesgos'!$AO$263='Matriz Calificación'!$D$78,'Matriz de Riesgos'!$E$263,IF('Matriz de Riesgos'!$AO$263&lt;&gt;'Matriz Calificación'!$D$78,"")))</f>
        <v/>
      </c>
      <c r="BA78" s="136" t="str">
        <f ca="1">IF('Matriz de Riesgos'!$AO$272="","",IF('Matriz de Riesgos'!$AO$272='Matriz Calificación'!$D$78,'Matriz de Riesgos'!$E$272,IF('Matriz de Riesgos'!$AO$272&lt;&gt;'Matriz Calificación'!$D$78,"")))</f>
        <v/>
      </c>
    </row>
    <row r="79" spans="2:53" ht="12" customHeight="1" x14ac:dyDescent="0.25">
      <c r="B79" s="354"/>
      <c r="C79" s="357"/>
      <c r="D79" s="128" t="str">
        <f ca="1">IF('Matriz de Riesgos'!$AO$281="","",IF('Matriz de Riesgos'!$AO$281='Matriz Calificación'!$D$70,'Matriz de Riesgos'!$E$281,IF('Matriz de Riesgos'!$AO$281&lt;&gt;'Matriz Calificación'!$D$70,"")))</f>
        <v/>
      </c>
      <c r="E79" s="129" t="str">
        <f ca="1">IF('Matriz de Riesgos'!$AO$290="","",IF('Matriz de Riesgos'!$AO$290='Matriz Calificación'!$D$70,'Matriz de Riesgos'!$E$290,IF('Matriz de Riesgos'!$AO$290&lt;&gt;'Matriz Calificación'!$D$70,"")))</f>
        <v/>
      </c>
      <c r="F79" s="129" t="str">
        <f ca="1">IF('Matriz de Riesgos'!$AO$299="","",IF('Matriz de Riesgos'!$AO$299='Matriz Calificación'!$D$70,'Matriz de Riesgos'!$E$299,IF('Matriz de Riesgos'!$AO$299&lt;&gt;'Matriz Calificación'!$D$70,"")))</f>
        <v/>
      </c>
      <c r="G79" s="129" t="str">
        <f ca="1">IF('Matriz de Riesgos'!$AO$308="","",IF('Matriz de Riesgos'!$AO$308='Matriz Calificación'!$D$70,'Matriz de Riesgos'!$E$308,IF('Matriz de Riesgos'!$AO$308&lt;&gt;'Matriz Calificación'!$D$70,"")))</f>
        <v/>
      </c>
      <c r="H79" s="129" t="str">
        <f ca="1">IF('Matriz de Riesgos'!$AO$317="","",IF('Matriz de Riesgos'!$AO$317='Matriz Calificación'!$D$70,'Matriz de Riesgos'!$E$317,IF('Matriz de Riesgos'!$AO$317&lt;&gt;'Matriz Calificación'!$D$70,"")))</f>
        <v/>
      </c>
      <c r="I79" s="129" t="str">
        <f ca="1">IF('Matriz de Riesgos'!$AO$326="","",IF('Matriz de Riesgos'!$AO$326='Matriz Calificación'!$D$70,'Matriz de Riesgos'!$E$326,IF('Matriz de Riesgos'!$AO$326&lt;&gt;'Matriz Calificación'!$D$70,"")))</f>
        <v/>
      </c>
      <c r="J79" s="129" t="str">
        <f ca="1">IF('Matriz de Riesgos'!$AO$335="","",IF('Matriz de Riesgos'!$AO$335='Matriz Calificación'!$D$70,'Matriz de Riesgos'!$E$335,IF('Matriz de Riesgos'!$AO$335&lt;&gt;'Matriz Calificación'!$D$70,"")))</f>
        <v/>
      </c>
      <c r="K79" s="129" t="str">
        <f ca="1">IF('Matriz de Riesgos'!$AO$344="","",IF('Matriz de Riesgos'!$AO$344='Matriz Calificación'!$D$70,'Matriz de Riesgos'!$E$344,IF('Matriz de Riesgos'!$AO$344&lt;&gt;'Matriz Calificación'!$D$70,"")))</f>
        <v/>
      </c>
      <c r="L79" s="129" t="str">
        <f ca="1">IF('Matriz de Riesgos'!$AO$353="","",IF('Matriz de Riesgos'!$AO$353='Matriz Calificación'!$D$70,'Matriz de Riesgos'!$E$353,IF('Matriz de Riesgos'!$AO$353&lt;&gt;'Matriz Calificación'!$D$70,"")))</f>
        <v/>
      </c>
      <c r="M79" s="133" t="str">
        <f ca="1">IF('Matriz de Riesgos'!$AO$362="","",IF('Matriz de Riesgos'!$AO$362='Matriz Calificación'!$D$70,'Matriz de Riesgos'!$E$362,IF('Matriz de Riesgos'!$AO$362&lt;&gt;'Matriz Calificación'!$D$70,"")))</f>
        <v/>
      </c>
      <c r="N79" s="128" t="str">
        <f ca="1">IF('Matriz de Riesgos'!$AO$281="","",IF('Matriz de Riesgos'!$AO$281='Matriz Calificación'!$D$71,'Matriz de Riesgos'!$E$281,IF('Matriz de Riesgos'!$AO$281&lt;&gt;'Matriz Calificación'!$D$71,"")))</f>
        <v/>
      </c>
      <c r="O79" s="129" t="str">
        <f ca="1">IF('Matriz de Riesgos'!$AO$290="","",IF('Matriz de Riesgos'!$AO$290='Matriz Calificación'!$D$71,'Matriz de Riesgos'!$E$290,IF('Matriz de Riesgos'!$AO$290&lt;&gt;'Matriz Calificación'!$D$71,"")))</f>
        <v/>
      </c>
      <c r="P79" s="129" t="str">
        <f ca="1">IF('Matriz de Riesgos'!$AO$299="","",IF('Matriz de Riesgos'!$AO$299='Matriz Calificación'!$D$71,'Matriz de Riesgos'!$E$299,IF('Matriz de Riesgos'!$AO$299&lt;&gt;'Matriz Calificación'!$D$71,"")))</f>
        <v/>
      </c>
      <c r="Q79" s="129" t="str">
        <f ca="1">IF('Matriz de Riesgos'!$AO$308="","",IF('Matriz de Riesgos'!$AO$308='Matriz Calificación'!$D$71,'Matriz de Riesgos'!$E$308,IF('Matriz de Riesgos'!$AO$308&lt;&gt;'Matriz Calificación'!$D$71,"")))</f>
        <v/>
      </c>
      <c r="R79" s="129" t="str">
        <f ca="1">IF('Matriz de Riesgos'!$AO$317="","",IF('Matriz de Riesgos'!$AO$317='Matriz Calificación'!$D$71,'Matriz de Riesgos'!$E$317,IF('Matriz de Riesgos'!$AO$317&lt;&gt;'Matriz Calificación'!$D$71,"")))</f>
        <v/>
      </c>
      <c r="S79" s="129" t="str">
        <f ca="1">IF('Matriz de Riesgos'!$AO$326="","",IF('Matriz de Riesgos'!$AO$326='Matriz Calificación'!$D$71,'Matriz de Riesgos'!$E$326,IF('Matriz de Riesgos'!$AO$326&lt;&gt;'Matriz Calificación'!$D$71,"")))</f>
        <v/>
      </c>
      <c r="T79" s="129" t="str">
        <f ca="1">IF('Matriz de Riesgos'!$AO$335="","",IF('Matriz de Riesgos'!$AO$335='Matriz Calificación'!$D$71,'Matriz de Riesgos'!$E$335,IF('Matriz de Riesgos'!$AO$335&lt;&gt;'Matriz Calificación'!$D$71,"")))</f>
        <v/>
      </c>
      <c r="U79" s="129" t="str">
        <f ca="1">IF('Matriz de Riesgos'!$AO$344="","",IF('Matriz de Riesgos'!$AO$344='Matriz Calificación'!$D$71,'Matriz de Riesgos'!$E$344,IF('Matriz de Riesgos'!$AO$344&lt;&gt;'Matriz Calificación'!$D$71,"")))</f>
        <v/>
      </c>
      <c r="V79" s="129" t="str">
        <f ca="1">IF('Matriz de Riesgos'!$AO$353="","",IF('Matriz de Riesgos'!$AO$353='Matriz Calificación'!$D$71,'Matriz de Riesgos'!$E$353,IF('Matriz de Riesgos'!$AO$353&lt;&gt;'Matriz Calificación'!$D$71,"")))</f>
        <v/>
      </c>
      <c r="W79" s="133" t="str">
        <f ca="1">IF('Matriz de Riesgos'!$AO$362="","",IF('Matriz de Riesgos'!$AO$362='Matriz Calificación'!$D$71,'Matriz de Riesgos'!$E$362,IF('Matriz de Riesgos'!$AO$362&lt;&gt;'Matriz Calificación'!$D$71,"")))</f>
        <v/>
      </c>
      <c r="X79" s="128" t="str">
        <f ca="1">IF('Matriz de Riesgos'!$AO$281="","",IF('Matriz de Riesgos'!$AO$281='Matriz Calificación'!$D$72,'Matriz de Riesgos'!$E$281,IF('Matriz de Riesgos'!$AO$281&lt;&gt;'Matriz Calificación'!$D$72,"")))</f>
        <v/>
      </c>
      <c r="Y79" s="129" t="str">
        <f ca="1">IF('Matriz de Riesgos'!$AO$290="","",IF('Matriz de Riesgos'!$AO$290='Matriz Calificación'!$D$72,'Matriz de Riesgos'!$E$290,IF('Matriz de Riesgos'!$AO$290&lt;&gt;'Matriz Calificación'!$D$72,"")))</f>
        <v/>
      </c>
      <c r="Z79" s="129" t="str">
        <f ca="1">IF('Matriz de Riesgos'!$AO$299="","",IF('Matriz de Riesgos'!$AO$299='Matriz Calificación'!$D$72,'Matriz de Riesgos'!$E$299,IF('Matriz de Riesgos'!$AO$299&lt;&gt;'Matriz Calificación'!$D$72,"")))</f>
        <v/>
      </c>
      <c r="AA79" s="129" t="str">
        <f ca="1">IF('Matriz de Riesgos'!$AO$308="","",IF('Matriz de Riesgos'!$AO$308='Matriz Calificación'!$D$72,'Matriz de Riesgos'!$E$308,IF('Matriz de Riesgos'!$AO$308&lt;&gt;'Matriz Calificación'!$D$72,"")))</f>
        <v/>
      </c>
      <c r="AB79" s="129" t="str">
        <f ca="1">IF('Matriz de Riesgos'!$AO$317="","",IF('Matriz de Riesgos'!$AO$317='Matriz Calificación'!$D$72,'Matriz de Riesgos'!$E$317,IF('Matriz de Riesgos'!$AO$317&lt;&gt;'Matriz Calificación'!$D$72,"")))</f>
        <v/>
      </c>
      <c r="AC79" s="129" t="str">
        <f ca="1">IF('Matriz de Riesgos'!$AO$326="","",IF('Matriz de Riesgos'!$AO$326='Matriz Calificación'!$D$72,'Matriz de Riesgos'!$E$326,IF('Matriz de Riesgos'!$AO$326&lt;&gt;'Matriz Calificación'!$D$72,"")))</f>
        <v/>
      </c>
      <c r="AD79" s="129" t="str">
        <f ca="1">IF('Matriz de Riesgos'!$AO$335="","",IF('Matriz de Riesgos'!$AO$335='Matriz Calificación'!$D$72,'Matriz de Riesgos'!$E$335,IF('Matriz de Riesgos'!$AO$335&lt;&gt;'Matriz Calificación'!$D$72,"")))</f>
        <v/>
      </c>
      <c r="AE79" s="129" t="str">
        <f ca="1">IF('Matriz de Riesgos'!$AO$344="","",IF('Matriz de Riesgos'!$AO$344='Matriz Calificación'!$D$72,'Matriz de Riesgos'!$E$344,IF('Matriz de Riesgos'!$AO$344&lt;&gt;'Matriz Calificación'!$D$72,"")))</f>
        <v/>
      </c>
      <c r="AF79" s="129" t="str">
        <f ca="1">IF('Matriz de Riesgos'!$AO$353="","",IF('Matriz de Riesgos'!$AO$353='Matriz Calificación'!$D$72,'Matriz de Riesgos'!$E$353,IF('Matriz de Riesgos'!$AO$353&lt;&gt;'Matriz Calificación'!$D$72,"")))</f>
        <v/>
      </c>
      <c r="AG79" s="133" t="str">
        <f ca="1">IF('Matriz de Riesgos'!$AO$362="","",IF('Matriz de Riesgos'!$AO$362='Matriz Calificación'!$D$72,'Matriz de Riesgos'!$E$362,IF('Matriz de Riesgos'!$AO$362&lt;&gt;'Matriz Calificación'!$D$72,"")))</f>
        <v/>
      </c>
      <c r="AH79" s="128" t="str">
        <f ca="1">IF('Matriz de Riesgos'!$AO$281="","",IF('Matriz de Riesgos'!$AO$281='Matriz Calificación'!$D$73,'Matriz de Riesgos'!$E$281,IF('Matriz de Riesgos'!$AO$281&lt;&gt;'Matriz Calificación'!$D$73,"")))</f>
        <v/>
      </c>
      <c r="AI79" s="129" t="str">
        <f ca="1">IF('Matriz de Riesgos'!$AO$290="","",IF('Matriz de Riesgos'!$AO$290='Matriz Calificación'!$D$73,'Matriz de Riesgos'!$E$290,IF('Matriz de Riesgos'!$AO$290&lt;&gt;'Matriz Calificación'!$D$73,"")))</f>
        <v/>
      </c>
      <c r="AJ79" s="129" t="str">
        <f ca="1">IF('Matriz de Riesgos'!$AO$299="","",IF('Matriz de Riesgos'!$AO$299='Matriz Calificación'!$D$73,'Matriz de Riesgos'!$E$299,IF('Matriz de Riesgos'!$AO$299&lt;&gt;'Matriz Calificación'!$D$73,"")))</f>
        <v/>
      </c>
      <c r="AK79" s="129" t="str">
        <f ca="1">IF('Matriz de Riesgos'!$AO$308="","",IF('Matriz de Riesgos'!$AO$308='Matriz Calificación'!$D$73,'Matriz de Riesgos'!$E$308,IF('Matriz de Riesgos'!$AO$308&lt;&gt;'Matriz Calificación'!$D$73,"")))</f>
        <v/>
      </c>
      <c r="AL79" s="129" t="str">
        <f ca="1">IF('Matriz de Riesgos'!$AO$317="","",IF('Matriz de Riesgos'!$AO$317='Matriz Calificación'!$D$73,'Matriz de Riesgos'!$E$317,IF('Matriz de Riesgos'!$AO$317&lt;&gt;'Matriz Calificación'!$D$73,"")))</f>
        <v/>
      </c>
      <c r="AM79" s="129" t="str">
        <f ca="1">IF('Matriz de Riesgos'!$AO$326="","",IF('Matriz de Riesgos'!$AO$326='Matriz Calificación'!$D$73,'Matriz de Riesgos'!$E$326,IF('Matriz de Riesgos'!$AO$326&lt;&gt;'Matriz Calificación'!$D$73,"")))</f>
        <v/>
      </c>
      <c r="AN79" s="129" t="str">
        <f ca="1">IF('Matriz de Riesgos'!$AO$335="","",IF('Matriz de Riesgos'!$AO$335='Matriz Calificación'!$D$73,'Matriz de Riesgos'!$E$335,IF('Matriz de Riesgos'!$AO$335&lt;&gt;'Matriz Calificación'!$D$73,"")))</f>
        <v/>
      </c>
      <c r="AO79" s="129" t="str">
        <f ca="1">IF('Matriz de Riesgos'!$AO$344="","",IF('Matriz de Riesgos'!$AO$344='Matriz Calificación'!$D$73,'Matriz de Riesgos'!$E$344,IF('Matriz de Riesgos'!$AO$344&lt;&gt;'Matriz Calificación'!$D$73,"")))</f>
        <v/>
      </c>
      <c r="AP79" s="129" t="str">
        <f ca="1">IF('Matriz de Riesgos'!$AO$353="","",IF('Matriz de Riesgos'!$AO$353='Matriz Calificación'!$D$73,'Matriz de Riesgos'!$E$353,IF('Matriz de Riesgos'!$AO$353&lt;&gt;'Matriz Calificación'!$D$73,"")))</f>
        <v/>
      </c>
      <c r="AQ79" s="133" t="str">
        <f ca="1">IF('Matriz de Riesgos'!$AO$362="","",IF('Matriz de Riesgos'!$AO$362='Matriz Calificación'!$D$73,'Matriz de Riesgos'!$E$362,IF('Matriz de Riesgos'!$AO$362&lt;&gt;'Matriz Calificación'!$D$73,"")))</f>
        <v/>
      </c>
      <c r="AR79" s="134" t="str">
        <f ca="1">IF('Matriz de Riesgos'!$AO$281="","",IF('Matriz de Riesgos'!$AO$281='Matriz Calificación'!$D$78,'Matriz de Riesgos'!$E$281,IF('Matriz de Riesgos'!$AO$281&lt;&gt;'Matriz Calificación'!$D$78,"")))</f>
        <v/>
      </c>
      <c r="AS79" s="135" t="str">
        <f ca="1">IF('Matriz de Riesgos'!$AO$290="","",IF('Matriz de Riesgos'!$AO$290='Matriz Calificación'!$D$78,'Matriz de Riesgos'!$E$290,IF('Matriz de Riesgos'!$AO$290&lt;&gt;'Matriz Calificación'!$D$78,"")))</f>
        <v/>
      </c>
      <c r="AT79" s="135" t="str">
        <f ca="1">IF('Matriz de Riesgos'!$AO$299="","",IF('Matriz de Riesgos'!$AO$299='Matriz Calificación'!$D$78,'Matriz de Riesgos'!$E$299,IF('Matriz de Riesgos'!$AO$299&lt;&gt;'Matriz Calificación'!$D$78,"")))</f>
        <v/>
      </c>
      <c r="AU79" s="135" t="str">
        <f ca="1">IF('Matriz de Riesgos'!$AO$308="","",IF('Matriz de Riesgos'!$AO$308='Matriz Calificación'!$D$78,'Matriz de Riesgos'!$E$308,IF('Matriz de Riesgos'!$AO$308&lt;&gt;'Matriz Calificación'!$D$78,"")))</f>
        <v/>
      </c>
      <c r="AV79" s="151" t="str">
        <f ca="1">IF('Matriz de Riesgos'!$AO$317="","",IF('Matriz de Riesgos'!$AO$317='Matriz Calificación'!$D$78,'Matriz de Riesgos'!$E$317,IF('Matriz de Riesgos'!$AO$317&lt;&gt;'Matriz Calificación'!$D$78,"")))</f>
        <v/>
      </c>
      <c r="AW79" s="151" t="str">
        <f ca="1">IF('Matriz de Riesgos'!$AO$326="","",IF('Matriz de Riesgos'!$AO$326='Matriz Calificación'!$D$78,'Matriz de Riesgos'!$E$326,IF('Matriz de Riesgos'!$AO$326&lt;&gt;'Matriz Calificación'!$D$78,"")))</f>
        <v/>
      </c>
      <c r="AX79" s="151" t="str">
        <f ca="1">IF('Matriz de Riesgos'!$AO$335="","",IF('Matriz de Riesgos'!$AO$335='Matriz Calificación'!$D$78,'Matriz de Riesgos'!$E$335,IF('Matriz de Riesgos'!$AO$335&lt;&gt;'Matriz Calificación'!$D$78,"")))</f>
        <v/>
      </c>
      <c r="AY79" s="151" t="str">
        <f ca="1">IF('Matriz de Riesgos'!$AO$344="","",IF('Matriz de Riesgos'!$AO$344='Matriz Calificación'!$D$78,'Matriz de Riesgos'!$E$344,IF('Matriz de Riesgos'!$AO$344&lt;&gt;'Matriz Calificación'!$D$78,"")))</f>
        <v/>
      </c>
      <c r="AZ79" s="151" t="str">
        <f ca="1">IF('Matriz de Riesgos'!$AO$353="","",IF('Matriz de Riesgos'!$AO$353='Matriz Calificación'!$D$78,'Matriz de Riesgos'!$E$353,IF('Matriz de Riesgos'!$AO$353&lt;&gt;'Matriz Calificación'!$D$78,"")))</f>
        <v/>
      </c>
      <c r="BA79" s="136" t="str">
        <f ca="1">IF('Matriz de Riesgos'!$AO$362="","",IF('Matriz de Riesgos'!$AO$362='Matriz Calificación'!$D$78,'Matriz de Riesgos'!$E$362,IF('Matriz de Riesgos'!$AO$362&lt;&gt;'Matriz Calificación'!$D$78,"")))</f>
        <v/>
      </c>
    </row>
    <row r="80" spans="2:53" ht="12" customHeight="1" x14ac:dyDescent="0.25">
      <c r="B80" s="354"/>
      <c r="C80" s="357"/>
      <c r="D80" s="128" t="str">
        <f ca="1">IF('Matriz de Riesgos'!$AO$371="","",IF('Matriz de Riesgos'!$AO$371='Matriz Calificación'!$D$70,'Matriz de Riesgos'!$E$371,IF('Matriz de Riesgos'!$AO$371&lt;&gt;'Matriz Calificación'!$D$70,"")))</f>
        <v/>
      </c>
      <c r="E80" s="129" t="str">
        <f ca="1">IF('Matriz de Riesgos'!$AO$380="","",IF('Matriz de Riesgos'!$AO$380='Matriz Calificación'!$D$70,'Matriz de Riesgos'!$E$380,IF('Matriz de Riesgos'!$AO$380&lt;&gt;'Matriz Calificación'!$D$70,"")))</f>
        <v/>
      </c>
      <c r="F80" s="129" t="str">
        <f ca="1">IF('Matriz de Riesgos'!$AO$389="","",IF('Matriz de Riesgos'!$AO$389='Matriz Calificación'!$D$70,'Matriz de Riesgos'!$E$389,IF('Matriz de Riesgos'!$AO$389&lt;&gt;'Matriz Calificación'!$D$70,"")))</f>
        <v/>
      </c>
      <c r="G80" s="129" t="str">
        <f ca="1">IF('Matriz de Riesgos'!$AO$398="","",IF('Matriz de Riesgos'!$AO$398='Matriz Calificación'!$D$70,'Matriz de Riesgos'!$E$398,IF('Matriz de Riesgos'!$AO$398&lt;&gt;'Matriz Calificación'!$D$70,"")))</f>
        <v/>
      </c>
      <c r="H80" s="129" t="str">
        <f ca="1">IF('Matriz de Riesgos'!$AO$407="","",IF('Matriz de Riesgos'!$AO$407='Matriz Calificación'!$D$70,'Matriz de Riesgos'!$E$407,IF('Matriz de Riesgos'!$AO$407&lt;&gt;'Matriz Calificación'!$D$70,"")))</f>
        <v/>
      </c>
      <c r="I80" s="129" t="str">
        <f ca="1">IF('Matriz de Riesgos'!$AO$416="","",IF('Matriz de Riesgos'!$AO$416='Matriz Calificación'!$D$70,'Matriz de Riesgos'!$E$416,IF('Matriz de Riesgos'!$AO$416&lt;&gt;'Matriz Calificación'!$D$70,"")))</f>
        <v/>
      </c>
      <c r="J80" s="129" t="str">
        <f ca="1">IF('Matriz de Riesgos'!$AO$425="","",IF('Matriz de Riesgos'!$AO$425='Matriz Calificación'!$D$70,'Matriz de Riesgos'!$E$425,IF('Matriz de Riesgos'!$AO$425&lt;&gt;'Matriz Calificación'!$D$70,"")))</f>
        <v/>
      </c>
      <c r="K80" s="129" t="str">
        <f ca="1">IF('Matriz de Riesgos'!$AO$434="","",IF('Matriz de Riesgos'!$AO$434='Matriz Calificación'!$D$70,'Matriz de Riesgos'!$E$434,IF('Matriz de Riesgos'!$AO$434&lt;&gt;'Matriz Calificación'!$D$70,"")))</f>
        <v/>
      </c>
      <c r="L80" s="129" t="str">
        <f ca="1">IF('Matriz de Riesgos'!$AO$443="","",IF('Matriz de Riesgos'!$AO$443='Matriz Calificación'!$D$70,'Matriz de Riesgos'!$E$443,IF('Matriz de Riesgos'!$AO$443&lt;&gt;'Matriz Calificación'!$D$70,"")))</f>
        <v/>
      </c>
      <c r="M80" s="133" t="str">
        <f ca="1">IF('Matriz de Riesgos'!$AO$452="","",IF('Matriz de Riesgos'!$AO$452='Matriz Calificación'!$D$70,'Matriz de Riesgos'!$E$452,IF('Matriz de Riesgos'!$AO$452&lt;&gt;'Matriz Calificación'!$D$70,"")))</f>
        <v/>
      </c>
      <c r="N80" s="128" t="str">
        <f ca="1">IF('Matriz de Riesgos'!$AO$371="","",IF('Matriz de Riesgos'!$AO$371='Matriz Calificación'!$D$71,'Matriz de Riesgos'!$E$371,IF('Matriz de Riesgos'!$AO$371&lt;&gt;'Matriz Calificación'!$D$71,"")))</f>
        <v/>
      </c>
      <c r="O80" s="129" t="str">
        <f ca="1">IF('Matriz de Riesgos'!$AO$380="","",IF('Matriz de Riesgos'!$AO$380='Matriz Calificación'!$D$71,'Matriz de Riesgos'!$E$380,IF('Matriz de Riesgos'!$AO$380&lt;&gt;'Matriz Calificación'!$D$71,"")))</f>
        <v/>
      </c>
      <c r="P80" s="129" t="str">
        <f ca="1">IF('Matriz de Riesgos'!$AO$389="","",IF('Matriz de Riesgos'!$AO$389='Matriz Calificación'!$D$71,'Matriz de Riesgos'!$E$389,IF('Matriz de Riesgos'!$AO$389&lt;&gt;'Matriz Calificación'!$D$71,"")))</f>
        <v/>
      </c>
      <c r="Q80" s="129" t="str">
        <f ca="1">IF('Matriz de Riesgos'!$AO$398="","",IF('Matriz de Riesgos'!$AO$398='Matriz Calificación'!$D$71,'Matriz de Riesgos'!$E$398,IF('Matriz de Riesgos'!$AO$398&lt;&gt;'Matriz Calificación'!$D$71,"")))</f>
        <v/>
      </c>
      <c r="R80" s="129" t="str">
        <f ca="1">IF('Matriz de Riesgos'!$AO$407="","",IF('Matriz de Riesgos'!$AO$407='Matriz Calificación'!$D$71,'Matriz de Riesgos'!$E$407,IF('Matriz de Riesgos'!$AO$407&lt;&gt;'Matriz Calificación'!$D$71,"")))</f>
        <v/>
      </c>
      <c r="S80" s="129" t="str">
        <f ca="1">IF('Matriz de Riesgos'!$AO$416="","",IF('Matriz de Riesgos'!$AO$416='Matriz Calificación'!$D$71,'Matriz de Riesgos'!$E$416,IF('Matriz de Riesgos'!$AO$416&lt;&gt;'Matriz Calificación'!$D$71,"")))</f>
        <v/>
      </c>
      <c r="T80" s="129" t="str">
        <f ca="1">IF('Matriz de Riesgos'!$AO$425="","",IF('Matriz de Riesgos'!$AO$425='Matriz Calificación'!$D$71,'Matriz de Riesgos'!$E$425,IF('Matriz de Riesgos'!$AO$425&lt;&gt;'Matriz Calificación'!$D$71,"")))</f>
        <v/>
      </c>
      <c r="U80" s="129" t="str">
        <f ca="1">IF('Matriz de Riesgos'!$AO$434="","",IF('Matriz de Riesgos'!$AO$434='Matriz Calificación'!$D$71,'Matriz de Riesgos'!$E$434,IF('Matriz de Riesgos'!$AO$434&lt;&gt;'Matriz Calificación'!$D$71,"")))</f>
        <v/>
      </c>
      <c r="V80" s="129" t="str">
        <f ca="1">IF('Matriz de Riesgos'!$AO$443="","",IF('Matriz de Riesgos'!$AO$443='Matriz Calificación'!$D$71,'Matriz de Riesgos'!$E$443,IF('Matriz de Riesgos'!$AO$443&lt;&gt;'Matriz Calificación'!$D$71,"")))</f>
        <v/>
      </c>
      <c r="W80" s="133" t="str">
        <f ca="1">IF('Matriz de Riesgos'!$AO$452="","",IF('Matriz de Riesgos'!$AO$452='Matriz Calificación'!$D$71,'Matriz de Riesgos'!$E$452,IF('Matriz de Riesgos'!$AO$452&lt;&gt;'Matriz Calificación'!$D$71,"")))</f>
        <v/>
      </c>
      <c r="X80" s="128" t="str">
        <f ca="1">IF('Matriz de Riesgos'!$AO$371="","",IF('Matriz de Riesgos'!$AO$371='Matriz Calificación'!$D$72,'Matriz de Riesgos'!$E$371,IF('Matriz de Riesgos'!$AO$371&lt;&gt;'Matriz Calificación'!$D$72,"")))</f>
        <v/>
      </c>
      <c r="Y80" s="129" t="str">
        <f ca="1">IF('Matriz de Riesgos'!$AO$380="","",IF('Matriz de Riesgos'!$AO$380='Matriz Calificación'!$D$72,'Matriz de Riesgos'!$E$380,IF('Matriz de Riesgos'!$AO$380&lt;&gt;'Matriz Calificación'!$D$72,"")))</f>
        <v/>
      </c>
      <c r="Z80" s="129" t="str">
        <f ca="1">IF('Matriz de Riesgos'!$AO$389="","",IF('Matriz de Riesgos'!$AO$389='Matriz Calificación'!$D$72,'Matriz de Riesgos'!$E$389,IF('Matriz de Riesgos'!$AO$389&lt;&gt;'Matriz Calificación'!$D$72,"")))</f>
        <v/>
      </c>
      <c r="AA80" s="129" t="str">
        <f ca="1">IF('Matriz de Riesgos'!$AO$398="","",IF('Matriz de Riesgos'!$AO$398='Matriz Calificación'!$D$72,'Matriz de Riesgos'!$E$398,IF('Matriz de Riesgos'!$AO$398&lt;&gt;'Matriz Calificación'!$D$72,"")))</f>
        <v/>
      </c>
      <c r="AB80" s="129" t="str">
        <f ca="1">IF('Matriz de Riesgos'!$AO$407="","",IF('Matriz de Riesgos'!$AO$407='Matriz Calificación'!$D$72,'Matriz de Riesgos'!$E$407,IF('Matriz de Riesgos'!$AO$407&lt;&gt;'Matriz Calificación'!$D$72,"")))</f>
        <v/>
      </c>
      <c r="AC80" s="129" t="str">
        <f ca="1">IF('Matriz de Riesgos'!$AO$416="","",IF('Matriz de Riesgos'!$AO$416='Matriz Calificación'!$D$72,'Matriz de Riesgos'!$E$416,IF('Matriz de Riesgos'!$AO$416&lt;&gt;'Matriz Calificación'!$D$72,"")))</f>
        <v/>
      </c>
      <c r="AD80" s="129" t="str">
        <f ca="1">IF('Matriz de Riesgos'!$AO$425="","",IF('Matriz de Riesgos'!$AO$425='Matriz Calificación'!$D$72,'Matriz de Riesgos'!$E$425,IF('Matriz de Riesgos'!$AO$425&lt;&gt;'Matriz Calificación'!$D$72,"")))</f>
        <v/>
      </c>
      <c r="AE80" s="129" t="str">
        <f ca="1">IF('Matriz de Riesgos'!$AO$434="","",IF('Matriz de Riesgos'!$AO$434='Matriz Calificación'!$D$72,'Matriz de Riesgos'!$E$434,IF('Matriz de Riesgos'!$AO$434&lt;&gt;'Matriz Calificación'!$D$72,"")))</f>
        <v/>
      </c>
      <c r="AF80" s="129" t="str">
        <f ca="1">IF('Matriz de Riesgos'!$AO$443="","",IF('Matriz de Riesgos'!$AO$443='Matriz Calificación'!$D$72,'Matriz de Riesgos'!$E$443,IF('Matriz de Riesgos'!$AO$443&lt;&gt;'Matriz Calificación'!$D$72,"")))</f>
        <v/>
      </c>
      <c r="AG80" s="133" t="str">
        <f ca="1">IF('Matriz de Riesgos'!$AO$452="","",IF('Matriz de Riesgos'!$AO$452='Matriz Calificación'!$D$72,'Matriz de Riesgos'!$E$452,IF('Matriz de Riesgos'!$AO$452&lt;&gt;'Matriz Calificación'!$D$72,"")))</f>
        <v/>
      </c>
      <c r="AH80" s="128" t="str">
        <f ca="1">IF('Matriz de Riesgos'!$AO$371="","",IF('Matriz de Riesgos'!$AO$371='Matriz Calificación'!$D$73,'Matriz de Riesgos'!$E$371,IF('Matriz de Riesgos'!$AO$371&lt;&gt;'Matriz Calificación'!$D$73,"")))</f>
        <v/>
      </c>
      <c r="AI80" s="129" t="str">
        <f ca="1">IF('Matriz de Riesgos'!$AO$380="","",IF('Matriz de Riesgos'!$AO$380='Matriz Calificación'!$D$73,'Matriz de Riesgos'!$E$380,IF('Matriz de Riesgos'!$AO$380&lt;&gt;'Matriz Calificación'!$D$73,"")))</f>
        <v/>
      </c>
      <c r="AJ80" s="129" t="str">
        <f ca="1">IF('Matriz de Riesgos'!$AO$389="","",IF('Matriz de Riesgos'!$AO$389='Matriz Calificación'!$D$73,'Matriz de Riesgos'!$E$389,IF('Matriz de Riesgos'!$AO$389&lt;&gt;'Matriz Calificación'!$D$73,"")))</f>
        <v/>
      </c>
      <c r="AK80" s="129" t="str">
        <f ca="1">IF('Matriz de Riesgos'!$AO$398="","",IF('Matriz de Riesgos'!$AO$398='Matriz Calificación'!$D$73,'Matriz de Riesgos'!$E$398,IF('Matriz de Riesgos'!$AO$398&lt;&gt;'Matriz Calificación'!$D$73,"")))</f>
        <v/>
      </c>
      <c r="AL80" s="129" t="str">
        <f ca="1">IF('Matriz de Riesgos'!$AO$407="","",IF('Matriz de Riesgos'!$AO$407='Matriz Calificación'!$D$73,'Matriz de Riesgos'!$E$407,IF('Matriz de Riesgos'!$AO$407&lt;&gt;'Matriz Calificación'!$D$73,"")))</f>
        <v/>
      </c>
      <c r="AM80" s="129" t="str">
        <f ca="1">IF('Matriz de Riesgos'!$AO$416="","",IF('Matriz de Riesgos'!$AO$416='Matriz Calificación'!$D$73,'Matriz de Riesgos'!$E$416,IF('Matriz de Riesgos'!$AO$416&lt;&gt;'Matriz Calificación'!$D$73,"")))</f>
        <v/>
      </c>
      <c r="AN80" s="129" t="str">
        <f ca="1">IF('Matriz de Riesgos'!$AO$425="","",IF('Matriz de Riesgos'!$AO$425='Matriz Calificación'!$D$73,'Matriz de Riesgos'!$E$425,IF('Matriz de Riesgos'!$AO$425&lt;&gt;'Matriz Calificación'!$D$73,"")))</f>
        <v/>
      </c>
      <c r="AO80" s="129" t="str">
        <f ca="1">IF('Matriz de Riesgos'!$AO$434="","",IF('Matriz de Riesgos'!$AO$434='Matriz Calificación'!$D$73,'Matriz de Riesgos'!$E$434,IF('Matriz de Riesgos'!$AO$434&lt;&gt;'Matriz Calificación'!$D$73,"")))</f>
        <v/>
      </c>
      <c r="AP80" s="129" t="str">
        <f ca="1">IF('Matriz de Riesgos'!$AO$443="","",IF('Matriz de Riesgos'!$AO$443='Matriz Calificación'!$D$73,'Matriz de Riesgos'!$E$443,IF('Matriz de Riesgos'!$AO$443&lt;&gt;'Matriz Calificación'!$D$73,"")))</f>
        <v/>
      </c>
      <c r="AQ80" s="133" t="str">
        <f ca="1">IF('Matriz de Riesgos'!$AO$452="","",IF('Matriz de Riesgos'!$AO$452='Matriz Calificación'!$D$73,'Matriz de Riesgos'!$E$452,IF('Matriz de Riesgos'!$AO$452&lt;&gt;'Matriz Calificación'!$D$73,"")))</f>
        <v/>
      </c>
      <c r="AR80" s="134" t="str">
        <f ca="1">IF('Matriz de Riesgos'!$AO$371="","",IF('Matriz de Riesgos'!$AO$371='Matriz Calificación'!$D$78,'Matriz de Riesgos'!$E$371,IF('Matriz de Riesgos'!$AO$371&lt;&gt;'Matriz Calificación'!$D$78,"")))</f>
        <v/>
      </c>
      <c r="AS80" s="135" t="str">
        <f ca="1">IF('Matriz de Riesgos'!$AO$380="","",IF('Matriz de Riesgos'!$AO$380='Matriz Calificación'!$D$78,'Matriz de Riesgos'!$E$380,IF('Matriz de Riesgos'!$AO$380&lt;&gt;'Matriz Calificación'!$D$78,"")))</f>
        <v/>
      </c>
      <c r="AT80" s="135" t="str">
        <f ca="1">IF('Matriz de Riesgos'!$AO$389="","",IF('Matriz de Riesgos'!$AO$389='Matriz Calificación'!$D$78,'Matriz de Riesgos'!$E$389,IF('Matriz de Riesgos'!$AO$389&lt;&gt;'Matriz Calificación'!$D$78,"")))</f>
        <v/>
      </c>
      <c r="AU80" s="135" t="str">
        <f ca="1">IF('Matriz de Riesgos'!$AO$398="","",IF('Matriz de Riesgos'!$AO$398='Matriz Calificación'!$D$78,'Matriz de Riesgos'!$E$398,IF('Matriz de Riesgos'!$AO$398&lt;&gt;'Matriz Calificación'!$D$78,"")))</f>
        <v/>
      </c>
      <c r="AV80" s="151" t="str">
        <f ca="1">IF('Matriz de Riesgos'!$AO$407="","",IF('Matriz de Riesgos'!$AO$407='Matriz Calificación'!$D$78,'Matriz de Riesgos'!$E$407,IF('Matriz de Riesgos'!$AO$407&lt;&gt;'Matriz Calificación'!$D$78,"")))</f>
        <v/>
      </c>
      <c r="AW80" s="151" t="str">
        <f ca="1">IF('Matriz de Riesgos'!$AO$416="","",IF('Matriz de Riesgos'!$AO$416='Matriz Calificación'!$D$78,'Matriz de Riesgos'!$E$416,IF('Matriz de Riesgos'!$AO$416&lt;&gt;'Matriz Calificación'!$D$78,"")))</f>
        <v/>
      </c>
      <c r="AX80" s="151" t="str">
        <f ca="1">IF('Matriz de Riesgos'!$AO$425="","",IF('Matriz de Riesgos'!$AO$425='Matriz Calificación'!$D$78,'Matriz de Riesgos'!$E$425,IF('Matriz de Riesgos'!$AO$425&lt;&gt;'Matriz Calificación'!$D$78,"")))</f>
        <v/>
      </c>
      <c r="AY80" s="151" t="str">
        <f ca="1">IF('Matriz de Riesgos'!$AO$434="","",IF('Matriz de Riesgos'!$AO$434='Matriz Calificación'!$D$78,'Matriz de Riesgos'!$E$434,IF('Matriz de Riesgos'!$AO$434&lt;&gt;'Matriz Calificación'!$D$78,"")))</f>
        <v/>
      </c>
      <c r="AZ80" s="151" t="str">
        <f ca="1">IF('Matriz de Riesgos'!$AO$443="","",IF('Matriz de Riesgos'!$AO$443='Matriz Calificación'!$D$78,'Matriz de Riesgos'!$E$443,IF('Matriz de Riesgos'!$AO$443&lt;&gt;'Matriz Calificación'!$D$78,"")))</f>
        <v/>
      </c>
      <c r="BA80" s="136" t="str">
        <f ca="1">IF('Matriz de Riesgos'!$AO$452="","",IF('Matriz de Riesgos'!$AO$452='Matriz Calificación'!$D$78,'Matriz de Riesgos'!$E$452,IF('Matriz de Riesgos'!$AO$452&lt;&gt;'Matriz Calificación'!$D$78,"")))</f>
        <v/>
      </c>
    </row>
    <row r="81" spans="2:53" ht="12" customHeight="1" x14ac:dyDescent="0.25">
      <c r="B81" s="354"/>
      <c r="C81" s="357"/>
      <c r="D81" s="128" t="str">
        <f ca="1">IF('Matriz de Riesgos'!$AO$461="","",IF('Matriz de Riesgos'!$AO$461='Matriz Calificación'!$D$70,'Matriz de Riesgos'!$E$461,IF('Matriz de Riesgos'!$AO$461&lt;&gt;'Matriz Calificación'!$D$70,"")))</f>
        <v/>
      </c>
      <c r="E81" s="129" t="str">
        <f ca="1">IF('Matriz de Riesgos'!$AO$470="","",IF('Matriz de Riesgos'!$AO$470='Matriz Calificación'!$D$70,'Matriz de Riesgos'!$E$470,IF('Matriz de Riesgos'!$AO$470&lt;&gt;'Matriz Calificación'!$D$70,"")))</f>
        <v/>
      </c>
      <c r="F81" s="129" t="str">
        <f ca="1">IF('Matriz de Riesgos'!$AO$479="","",IF('Matriz de Riesgos'!$AO$479='Matriz Calificación'!$D$70,'Matriz de Riesgos'!$E$479,IF('Matriz de Riesgos'!$AO$479&lt;&gt;'Matriz Calificación'!$D$70,"")))</f>
        <v/>
      </c>
      <c r="G81" s="129" t="str">
        <f ca="1">IF('Matriz de Riesgos'!$AO$488="","",IF('Matriz de Riesgos'!$AO$488='Matriz Calificación'!$D$70,'Matriz de Riesgos'!$E$488,IF('Matriz de Riesgos'!$AO$488&lt;&gt;'Matriz Calificación'!$D$70,"")))</f>
        <v/>
      </c>
      <c r="H81" s="129" t="str">
        <f ca="1">IF('Matriz de Riesgos'!$AO$497="","",IF('Matriz de Riesgos'!$AO$497='Matriz Calificación'!$D$70,'Matriz de Riesgos'!$E$497,IF('Matriz de Riesgos'!$AO$497&lt;&gt;'Matriz Calificación'!$D$70,"")))</f>
        <v/>
      </c>
      <c r="I81" s="129" t="str">
        <f ca="1">IF('Matriz de Riesgos'!$AO$506="","",IF('Matriz de Riesgos'!$AO$506='Matriz Calificación'!$D$70,'Matriz de Riesgos'!$E$506,IF('Matriz de Riesgos'!$AO$506&lt;&gt;'Matriz Calificación'!$D$70,"")))</f>
        <v/>
      </c>
      <c r="J81" s="129" t="str">
        <f ca="1">IF('Matriz de Riesgos'!$AO$515="","",IF('Matriz de Riesgos'!$AO$515='Matriz Calificación'!$D$70,'Matriz de Riesgos'!$E$515,IF('Matriz de Riesgos'!$AO$515&lt;&gt;'Matriz Calificación'!$D$70,"")))</f>
        <v/>
      </c>
      <c r="K81" s="129" t="str">
        <f ca="1">IF('Matriz de Riesgos'!$AO$524="","",IF('Matriz de Riesgos'!$AO$524='Matriz Calificación'!$D$70,'Matriz de Riesgos'!$E$524,IF('Matriz de Riesgos'!$AO$524&lt;&gt;'Matriz Calificación'!$D$70,"")))</f>
        <v/>
      </c>
      <c r="L81" s="129" t="str">
        <f ca="1">IF('Matriz de Riesgos'!$AO$533="","",IF('Matriz de Riesgos'!$AO$533='Matriz Calificación'!$D$70,'Matriz de Riesgos'!$E$533,IF('Matriz de Riesgos'!$AO$533&lt;&gt;'Matriz Calificación'!$D$70,"")))</f>
        <v/>
      </c>
      <c r="M81" s="133" t="str">
        <f ca="1">IF('Matriz de Riesgos'!$AO$542="","",IF('Matriz de Riesgos'!$AO$542='Matriz Calificación'!$D$70,'Matriz de Riesgos'!$E$542,IF('Matriz de Riesgos'!$AO$542&lt;&gt;'Matriz Calificación'!$D$70,"")))</f>
        <v/>
      </c>
      <c r="N81" s="128" t="str">
        <f ca="1">IF('Matriz de Riesgos'!$AO$461="","",IF('Matriz de Riesgos'!$AO$461='Matriz Calificación'!$D$71,'Matriz de Riesgos'!$E$461,IF('Matriz de Riesgos'!$AO$461&lt;&gt;'Matriz Calificación'!$D$71,"")))</f>
        <v/>
      </c>
      <c r="O81" s="129" t="str">
        <f ca="1">IF('Matriz de Riesgos'!$AO$470="","",IF('Matriz de Riesgos'!$AO$470='Matriz Calificación'!$D$71,'Matriz de Riesgos'!$E$470,IF('Matriz de Riesgos'!$AO$470&lt;&gt;'Matriz Calificación'!$D$71,"")))</f>
        <v/>
      </c>
      <c r="P81" s="129" t="str">
        <f ca="1">IF('Matriz de Riesgos'!$AO$479="","",IF('Matriz de Riesgos'!$AO$479='Matriz Calificación'!$D$71,'Matriz de Riesgos'!$E$479,IF('Matriz de Riesgos'!$AO$479&lt;&gt;'Matriz Calificación'!$D$71,"")))</f>
        <v/>
      </c>
      <c r="Q81" s="129" t="str">
        <f ca="1">IF('Matriz de Riesgos'!$AO$488="","",IF('Matriz de Riesgos'!$AO$488='Matriz Calificación'!$D$71,'Matriz de Riesgos'!$E$488,IF('Matriz de Riesgos'!$AO$488&lt;&gt;'Matriz Calificación'!$D$71,"")))</f>
        <v/>
      </c>
      <c r="R81" s="129" t="str">
        <f ca="1">IF('Matriz de Riesgos'!$AO$497="","",IF('Matriz de Riesgos'!$AO$497='Matriz Calificación'!$D$71,'Matriz de Riesgos'!$E$497,IF('Matriz de Riesgos'!$AO$497&lt;&gt;'Matriz Calificación'!$D$71,"")))</f>
        <v/>
      </c>
      <c r="S81" s="129" t="str">
        <f ca="1">IF('Matriz de Riesgos'!$AO$506="","",IF('Matriz de Riesgos'!$AO$506='Matriz Calificación'!$D$71,'Matriz de Riesgos'!$E$506,IF('Matriz de Riesgos'!$AO$506&lt;&gt;'Matriz Calificación'!$D$71,"")))</f>
        <v/>
      </c>
      <c r="T81" s="129" t="str">
        <f ca="1">IF('Matriz de Riesgos'!$AO$515="","",IF('Matriz de Riesgos'!$AO$515='Matriz Calificación'!$D$71,'Matriz de Riesgos'!$E$515,IF('Matriz de Riesgos'!$AO$515&lt;&gt;'Matriz Calificación'!$D$71,"")))</f>
        <v/>
      </c>
      <c r="U81" s="129" t="str">
        <f ca="1">IF('Matriz de Riesgos'!$AO$524="","",IF('Matriz de Riesgos'!$AO$524='Matriz Calificación'!$D$71,'Matriz de Riesgos'!$E$524,IF('Matriz de Riesgos'!$AO$524&lt;&gt;'Matriz Calificación'!$D$71,"")))</f>
        <v/>
      </c>
      <c r="V81" s="129" t="str">
        <f ca="1">IF('Matriz de Riesgos'!$AO$533="","",IF('Matriz de Riesgos'!$AO$533='Matriz Calificación'!$D$71,'Matriz de Riesgos'!$E$533,IF('Matriz de Riesgos'!$AO$533&lt;&gt;'Matriz Calificación'!$D$71,"")))</f>
        <v/>
      </c>
      <c r="W81" s="133" t="str">
        <f ca="1">IF('Matriz de Riesgos'!$AO$542="","",IF('Matriz de Riesgos'!$AO$542='Matriz Calificación'!$D$71,'Matriz de Riesgos'!$E$542,IF('Matriz de Riesgos'!$AO$542&lt;&gt;'Matriz Calificación'!$D$71,"")))</f>
        <v/>
      </c>
      <c r="X81" s="128" t="str">
        <f ca="1">IF('Matriz de Riesgos'!$AO$461="","",IF('Matriz de Riesgos'!$AO$461='Matriz Calificación'!$D$72,'Matriz de Riesgos'!$E$461,IF('Matriz de Riesgos'!$AO$461&lt;&gt;'Matriz Calificación'!$D$72,"")))</f>
        <v/>
      </c>
      <c r="Y81" s="129" t="str">
        <f ca="1">IF('Matriz de Riesgos'!$AO$470="","",IF('Matriz de Riesgos'!$AO$470='Matriz Calificación'!$D$72,'Matriz de Riesgos'!$E$470,IF('Matriz de Riesgos'!$AO$470&lt;&gt;'Matriz Calificación'!$D$72,"")))</f>
        <v/>
      </c>
      <c r="Z81" s="129" t="str">
        <f ca="1">IF('Matriz de Riesgos'!$AO$479="","",IF('Matriz de Riesgos'!$AO$479='Matriz Calificación'!$D$72,'Matriz de Riesgos'!$E$479,IF('Matriz de Riesgos'!$AO$479&lt;&gt;'Matriz Calificación'!$D$72,"")))</f>
        <v/>
      </c>
      <c r="AA81" s="129" t="str">
        <f ca="1">IF('Matriz de Riesgos'!$AO$488="","",IF('Matriz de Riesgos'!$AO$488='Matriz Calificación'!$D$72,'Matriz de Riesgos'!$E$488,IF('Matriz de Riesgos'!$AO$488&lt;&gt;'Matriz Calificación'!$D$72,"")))</f>
        <v/>
      </c>
      <c r="AB81" s="129" t="str">
        <f ca="1">IF('Matriz de Riesgos'!$AO$497="","",IF('Matriz de Riesgos'!$AO$497='Matriz Calificación'!$D$72,'Matriz de Riesgos'!$E$497,IF('Matriz de Riesgos'!$AO$497&lt;&gt;'Matriz Calificación'!$D$72,"")))</f>
        <v/>
      </c>
      <c r="AC81" s="129" t="str">
        <f ca="1">IF('Matriz de Riesgos'!$AO$506="","",IF('Matriz de Riesgos'!$AO$506='Matriz Calificación'!$D$72,'Matriz de Riesgos'!$E$506,IF('Matriz de Riesgos'!$AO$506&lt;&gt;'Matriz Calificación'!$D$72,"")))</f>
        <v/>
      </c>
      <c r="AD81" s="129" t="str">
        <f ca="1">IF('Matriz de Riesgos'!$AO$515="","",IF('Matriz de Riesgos'!$AO$515='Matriz Calificación'!$D$72,'Matriz de Riesgos'!$E$515,IF('Matriz de Riesgos'!$AO$515&lt;&gt;'Matriz Calificación'!$D$72,"")))</f>
        <v/>
      </c>
      <c r="AE81" s="129" t="str">
        <f ca="1">IF('Matriz de Riesgos'!$AO$524="","",IF('Matriz de Riesgos'!$AO$524='Matriz Calificación'!$D$72,'Matriz de Riesgos'!$E$524,IF('Matriz de Riesgos'!$AO$524&lt;&gt;'Matriz Calificación'!$D$72,"")))</f>
        <v/>
      </c>
      <c r="AF81" s="129" t="str">
        <f ca="1">IF('Matriz de Riesgos'!$AO$533="","",IF('Matriz de Riesgos'!$AO$533='Matriz Calificación'!$D$72,'Matriz de Riesgos'!$E$533,IF('Matriz de Riesgos'!$AO$533&lt;&gt;'Matriz Calificación'!$D$72,"")))</f>
        <v/>
      </c>
      <c r="AG81" s="133" t="str">
        <f ca="1">IF('Matriz de Riesgos'!$AO$542="","",IF('Matriz de Riesgos'!$AO$542='Matriz Calificación'!$D$72,'Matriz de Riesgos'!$E$542,IF('Matriz de Riesgos'!$AO$542&lt;&gt;'Matriz Calificación'!$D$72,"")))</f>
        <v/>
      </c>
      <c r="AH81" s="128" t="str">
        <f ca="1">IF('Matriz de Riesgos'!$AO$461="","",IF('Matriz de Riesgos'!$AO$461='Matriz Calificación'!$D$73,'Matriz de Riesgos'!$E$461,IF('Matriz de Riesgos'!$AO$461&lt;&gt;'Matriz Calificación'!$D$73,"")))</f>
        <v/>
      </c>
      <c r="AI81" s="129" t="str">
        <f ca="1">IF('Matriz de Riesgos'!$AO$470="","",IF('Matriz de Riesgos'!$AO$470='Matriz Calificación'!$D$73,'Matriz de Riesgos'!$E$470,IF('Matriz de Riesgos'!$AO$470&lt;&gt;'Matriz Calificación'!$D$73,"")))</f>
        <v/>
      </c>
      <c r="AJ81" s="129" t="str">
        <f ca="1">IF('Matriz de Riesgos'!$AO$479="","",IF('Matriz de Riesgos'!$AO$479='Matriz Calificación'!$D$73,'Matriz de Riesgos'!$E$479,IF('Matriz de Riesgos'!$AO$479&lt;&gt;'Matriz Calificación'!$D$73,"")))</f>
        <v/>
      </c>
      <c r="AK81" s="129" t="str">
        <f ca="1">IF('Matriz de Riesgos'!$AO$488="","",IF('Matriz de Riesgos'!$AO$488='Matriz Calificación'!$D$73,'Matriz de Riesgos'!$E$488,IF('Matriz de Riesgos'!$AO$488&lt;&gt;'Matriz Calificación'!$D$73,"")))</f>
        <v/>
      </c>
      <c r="AL81" s="129" t="str">
        <f ca="1">IF('Matriz de Riesgos'!$AO$497="","",IF('Matriz de Riesgos'!$AO$497='Matriz Calificación'!$D$73,'Matriz de Riesgos'!$E$497,IF('Matriz de Riesgos'!$AO$497&lt;&gt;'Matriz Calificación'!$D$73,"")))</f>
        <v/>
      </c>
      <c r="AM81" s="129" t="str">
        <f ca="1">IF('Matriz de Riesgos'!$AO$506="","",IF('Matriz de Riesgos'!$AO$506='Matriz Calificación'!$D$73,'Matriz de Riesgos'!$E$506,IF('Matriz de Riesgos'!$AO$506&lt;&gt;'Matriz Calificación'!$D$73,"")))</f>
        <v/>
      </c>
      <c r="AN81" s="129" t="str">
        <f ca="1">IF('Matriz de Riesgos'!$AO$515="","",IF('Matriz de Riesgos'!$AO$515='Matriz Calificación'!$D$73,'Matriz de Riesgos'!$E$515,IF('Matriz de Riesgos'!$AO$515&lt;&gt;'Matriz Calificación'!$D$73,"")))</f>
        <v/>
      </c>
      <c r="AO81" s="129" t="str">
        <f ca="1">IF('Matriz de Riesgos'!$AO$524="","",IF('Matriz de Riesgos'!$AO$524='Matriz Calificación'!$D$73,'Matriz de Riesgos'!$E$524,IF('Matriz de Riesgos'!$AO$524&lt;&gt;'Matriz Calificación'!$D$73,"")))</f>
        <v/>
      </c>
      <c r="AP81" s="129" t="str">
        <f ca="1">IF('Matriz de Riesgos'!$AO$533="","",IF('Matriz de Riesgos'!$AO$533='Matriz Calificación'!$D$73,'Matriz de Riesgos'!$E$533,IF('Matriz de Riesgos'!$AO$533&lt;&gt;'Matriz Calificación'!$D$73,"")))</f>
        <v/>
      </c>
      <c r="AQ81" s="133" t="str">
        <f ca="1">IF('Matriz de Riesgos'!$AO$542="","",IF('Matriz de Riesgos'!$AO$542='Matriz Calificación'!$D$73,'Matriz de Riesgos'!$E$542,IF('Matriz de Riesgos'!$AO$542&lt;&gt;'Matriz Calificación'!$D$73,"")))</f>
        <v/>
      </c>
      <c r="AR81" s="134" t="str">
        <f ca="1">IF('Matriz de Riesgos'!$AO$461="","",IF('Matriz de Riesgos'!$AO$461='Matriz Calificación'!$D$78,'Matriz de Riesgos'!$E$461,IF('Matriz de Riesgos'!$AO$461&lt;&gt;'Matriz Calificación'!$D$78,"")))</f>
        <v/>
      </c>
      <c r="AS81" s="135" t="str">
        <f ca="1">IF('Matriz de Riesgos'!$AO$470="","",IF('Matriz de Riesgos'!$AO$470='Matriz Calificación'!$D$78,'Matriz de Riesgos'!$E$470,IF('Matriz de Riesgos'!$AO$470&lt;&gt;'Matriz Calificación'!$D$78,"")))</f>
        <v/>
      </c>
      <c r="AT81" s="135" t="str">
        <f ca="1">IF('Matriz de Riesgos'!$AO$479="","",IF('Matriz de Riesgos'!$AO$479='Matriz Calificación'!$D$78,'Matriz de Riesgos'!$E$479,IF('Matriz de Riesgos'!$AO$479&lt;&gt;'Matriz Calificación'!$D$78,"")))</f>
        <v/>
      </c>
      <c r="AU81" s="135" t="str">
        <f ca="1">IF('Matriz de Riesgos'!$AO$488="","",IF('Matriz de Riesgos'!$AO$488='Matriz Calificación'!$D$78,'Matriz de Riesgos'!$E$488,IF('Matriz de Riesgos'!$AO$488&lt;&gt;'Matriz Calificación'!$D$78,"")))</f>
        <v/>
      </c>
      <c r="AV81" s="151" t="str">
        <f ca="1">IF('Matriz de Riesgos'!$AO$497="","",IF('Matriz de Riesgos'!$AO$497='Matriz Calificación'!$D$78,'Matriz de Riesgos'!$E$497,IF('Matriz de Riesgos'!$AO$497&lt;&gt;'Matriz Calificación'!$D$78,"")))</f>
        <v/>
      </c>
      <c r="AW81" s="151" t="str">
        <f ca="1">IF('Matriz de Riesgos'!$AO$506="","",IF('Matriz de Riesgos'!$AO$506='Matriz Calificación'!$D$78,'Matriz de Riesgos'!$E$506,IF('Matriz de Riesgos'!$AO$506&lt;&gt;'Matriz Calificación'!$D$78,"")))</f>
        <v/>
      </c>
      <c r="AX81" s="151" t="str">
        <f ca="1">IF('Matriz de Riesgos'!$AO$515="","",IF('Matriz de Riesgos'!$AO$515='Matriz Calificación'!$D$78,'Matriz de Riesgos'!$E$515,IF('Matriz de Riesgos'!$AO$515&lt;&gt;'Matriz Calificación'!$D$78,"")))</f>
        <v/>
      </c>
      <c r="AY81" s="151" t="str">
        <f ca="1">IF('Matriz de Riesgos'!$AO$524="","",IF('Matriz de Riesgos'!$AO$524='Matriz Calificación'!$D$78,'Matriz de Riesgos'!$E$524,IF('Matriz de Riesgos'!$AO$524&lt;&gt;'Matriz Calificación'!$D$78,"")))</f>
        <v/>
      </c>
      <c r="AZ81" s="151" t="str">
        <f ca="1">IF('Matriz de Riesgos'!$AO$533="","",IF('Matriz de Riesgos'!$AO$533='Matriz Calificación'!$D$78,'Matriz de Riesgos'!$E$533,IF('Matriz de Riesgos'!$AO$533&lt;&gt;'Matriz Calificación'!$D$78,"")))</f>
        <v/>
      </c>
      <c r="BA81" s="136" t="str">
        <f ca="1">IF('Matriz de Riesgos'!$AO$542="","",IF('Matriz de Riesgos'!$AO$542='Matriz Calificación'!$D$78,'Matriz de Riesgos'!$E$542,IF('Matriz de Riesgos'!$AO$542&lt;&gt;'Matriz Calificación'!$D$78,"")))</f>
        <v/>
      </c>
    </row>
    <row r="82" spans="2:53" ht="12" customHeight="1" x14ac:dyDescent="0.25">
      <c r="B82" s="355"/>
      <c r="C82" s="357"/>
      <c r="D82" s="183" t="str">
        <f ca="1">IF('Matriz de Riesgos'!$AO$551="","",IF('Matriz de Riesgos'!$AO$551='Matriz Calificación'!$D$70,'Matriz de Riesgos'!$E$551,IF('Matriz de Riesgos'!$AO$551&lt;&gt;'Matriz Calificación'!$D$70,"")))</f>
        <v/>
      </c>
      <c r="E82" s="184" t="str">
        <f ca="1">IF('Matriz de Riesgos'!$AO$560="","",IF('Matriz de Riesgos'!$AO$560='Matriz Calificación'!$D$70,'Matriz de Riesgos'!$E$560,IF('Matriz de Riesgos'!$AO$560&lt;&gt;'Matriz Calificación'!$D$70,"")))</f>
        <v/>
      </c>
      <c r="F82" s="184" t="str">
        <f ca="1">IF('Matriz de Riesgos'!$AO$569="","",IF('Matriz de Riesgos'!$AO$569='Matriz Calificación'!$D$70,'Matriz de Riesgos'!$E$569,IF('Matriz de Riesgos'!$AO$569&lt;&gt;'Matriz Calificación'!$D$70,"")))</f>
        <v/>
      </c>
      <c r="G82" s="184" t="str">
        <f ca="1">IF('Matriz de Riesgos'!$AO$578="","",IF('Matriz de Riesgos'!$AO$578='Matriz Calificación'!$D$70,'Matriz de Riesgos'!$E$578,IF('Matriz de Riesgos'!$AO$578&lt;&gt;'Matriz Calificación'!$D$70,"")))</f>
        <v/>
      </c>
      <c r="H82" s="184" t="str">
        <f ca="1">IF('Matriz de Riesgos'!$AO$587="","",IF('Matriz de Riesgos'!$AO$587='Matriz Calificación'!$D$70,'Matriz de Riesgos'!$E$587,IF('Matriz de Riesgos'!$AO$587&lt;&gt;'Matriz Calificación'!$D$70,"")))</f>
        <v/>
      </c>
      <c r="I82" s="184" t="str">
        <f ca="1">IF('Matriz de Riesgos'!$AO$596="","",IF('Matriz de Riesgos'!$AO$596='Matriz Calificación'!$D$70,'Matriz de Riesgos'!$E$596,IF('Matriz de Riesgos'!$AO$596&lt;&gt;'Matriz Calificación'!$D$70,"")))</f>
        <v/>
      </c>
      <c r="J82" s="184" t="str">
        <f ca="1">IF('Matriz de Riesgos'!$AO$605="","",IF('Matriz de Riesgos'!$AO$605='Matriz Calificación'!$D$70,'Matriz de Riesgos'!$E$605,IF('Matriz de Riesgos'!$AO$605&lt;&gt;'Matriz Calificación'!$D$70,"")))</f>
        <v/>
      </c>
      <c r="K82" s="184" t="str">
        <f ca="1">IF('Matriz de Riesgos'!$AO$614="","",IF('Matriz de Riesgos'!$AO$614='Matriz Calificación'!$D$70,'Matriz de Riesgos'!$E$614,IF('Matriz de Riesgos'!$AO$614&lt;&gt;'Matriz Calificación'!$D$70,"")))</f>
        <v/>
      </c>
      <c r="L82" s="184" t="str">
        <f ca="1">IF('Matriz de Riesgos'!$AO$623="","",IF('Matriz de Riesgos'!$AO$623='Matriz Calificación'!$D$70,'Matriz de Riesgos'!$E$623,IF('Matriz de Riesgos'!$AO$623&lt;&gt;'Matriz Calificación'!$D$70,"")))</f>
        <v/>
      </c>
      <c r="M82" s="185" t="str">
        <f ca="1">IF('Matriz de Riesgos'!$AO$632="","",IF('Matriz de Riesgos'!$AO$632='Matriz Calificación'!$D$70,'Matriz de Riesgos'!$E$632,IF('Matriz de Riesgos'!$AO$632&lt;&gt;'Matriz Calificación'!$D$70,"")))</f>
        <v/>
      </c>
      <c r="N82" s="183" t="str">
        <f ca="1">IF('Matriz de Riesgos'!$AO$551="","",IF('Matriz de Riesgos'!$AO$551='Matriz Calificación'!$D$71,'Matriz de Riesgos'!$E$551,IF('Matriz de Riesgos'!$AO$551&lt;&gt;'Matriz Calificación'!$D$71,"")))</f>
        <v/>
      </c>
      <c r="O82" s="184" t="str">
        <f ca="1">IF('Matriz de Riesgos'!$AO$560="","",IF('Matriz de Riesgos'!$AO$560='Matriz Calificación'!$D$71,'Matriz de Riesgos'!$E$560,IF('Matriz de Riesgos'!$AO$560&lt;&gt;'Matriz Calificación'!$D$71,"")))</f>
        <v/>
      </c>
      <c r="P82" s="184" t="str">
        <f ca="1">IF('Matriz de Riesgos'!$AO$569="","",IF('Matriz de Riesgos'!$AO$569='Matriz Calificación'!$D$71,'Matriz de Riesgos'!$E$569,IF('Matriz de Riesgos'!$AO$569&lt;&gt;'Matriz Calificación'!$D$71,"")))</f>
        <v/>
      </c>
      <c r="Q82" s="184" t="str">
        <f ca="1">IF('Matriz de Riesgos'!$AO$578="","",IF('Matriz de Riesgos'!$AO$578='Matriz Calificación'!$D$71,'Matriz de Riesgos'!$E$578,IF('Matriz de Riesgos'!$AO$578&lt;&gt;'Matriz Calificación'!$D$71,"")))</f>
        <v/>
      </c>
      <c r="R82" s="184" t="str">
        <f ca="1">IF('Matriz de Riesgos'!$AO$587="","",IF('Matriz de Riesgos'!$AO$587='Matriz Calificación'!$D$71,'Matriz de Riesgos'!$E$587,IF('Matriz de Riesgos'!$AO$587&lt;&gt;'Matriz Calificación'!$D$71,"")))</f>
        <v/>
      </c>
      <c r="S82" s="184" t="str">
        <f ca="1">IF('Matriz de Riesgos'!$AO$596="","",IF('Matriz de Riesgos'!$AO$596='Matriz Calificación'!$D$71,'Matriz de Riesgos'!$E$596,IF('Matriz de Riesgos'!$AO$596&lt;&gt;'Matriz Calificación'!$D$71,"")))</f>
        <v/>
      </c>
      <c r="T82" s="184" t="str">
        <f ca="1">IF('Matriz de Riesgos'!$AO$605="","",IF('Matriz de Riesgos'!$AO$605='Matriz Calificación'!$D$71,'Matriz de Riesgos'!$E$605,IF('Matriz de Riesgos'!$AO$605&lt;&gt;'Matriz Calificación'!$D$71,"")))</f>
        <v/>
      </c>
      <c r="U82" s="184" t="str">
        <f ca="1">IF('Matriz de Riesgos'!$AO$614="","",IF('Matriz de Riesgos'!$AO$614='Matriz Calificación'!$D$71,'Matriz de Riesgos'!$E$614,IF('Matriz de Riesgos'!$AO$614&lt;&gt;'Matriz Calificación'!$D$71,"")))</f>
        <v/>
      </c>
      <c r="V82" s="184" t="str">
        <f ca="1">IF('Matriz de Riesgos'!$AO$623="","",IF('Matriz de Riesgos'!$AO$623='Matriz Calificación'!$D$71,'Matriz de Riesgos'!$E$623,IF('Matriz de Riesgos'!$AO$623&lt;&gt;'Matriz Calificación'!$D$71,"")))</f>
        <v/>
      </c>
      <c r="W82" s="185" t="str">
        <f ca="1">IF('Matriz de Riesgos'!$AO$632="","",IF('Matriz de Riesgos'!$AO$632='Matriz Calificación'!$D$71,'Matriz de Riesgos'!$E$632,IF('Matriz de Riesgos'!$AO$632&lt;&gt;'Matriz Calificación'!$D$71,"")))</f>
        <v/>
      </c>
      <c r="X82" s="183" t="str">
        <f ca="1">IF('Matriz de Riesgos'!$AO$551="","",IF('Matriz de Riesgos'!$AO$551='Matriz Calificación'!$D$72,'Matriz de Riesgos'!$E$551,IF('Matriz de Riesgos'!$AO$551&lt;&gt;'Matriz Calificación'!$D$72,"")))</f>
        <v/>
      </c>
      <c r="Y82" s="184" t="str">
        <f ca="1">IF('Matriz de Riesgos'!$AO$560="","",IF('Matriz de Riesgos'!$AO$560='Matriz Calificación'!$D$72,'Matriz de Riesgos'!$E$560,IF('Matriz de Riesgos'!$AO$560&lt;&gt;'Matriz Calificación'!$D$72,"")))</f>
        <v/>
      </c>
      <c r="Z82" s="184" t="str">
        <f ca="1">IF('Matriz de Riesgos'!$AO$569="","",IF('Matriz de Riesgos'!$AO$569='Matriz Calificación'!$D$72,'Matriz de Riesgos'!$E$569,IF('Matriz de Riesgos'!$AO$569&lt;&gt;'Matriz Calificación'!$D$72,"")))</f>
        <v/>
      </c>
      <c r="AA82" s="184" t="str">
        <f ca="1">IF('Matriz de Riesgos'!$AO$578="","",IF('Matriz de Riesgos'!$AO$578='Matriz Calificación'!$D$72,'Matriz de Riesgos'!$E$578,IF('Matriz de Riesgos'!$AO$578&lt;&gt;'Matriz Calificación'!$D$72,"")))</f>
        <v/>
      </c>
      <c r="AB82" s="184" t="str">
        <f ca="1">IF('Matriz de Riesgos'!$AO$587="","",IF('Matriz de Riesgos'!$AO$587='Matriz Calificación'!$D$72,'Matriz de Riesgos'!$E$587,IF('Matriz de Riesgos'!$AO$587&lt;&gt;'Matriz Calificación'!$D$72,"")))</f>
        <v/>
      </c>
      <c r="AC82" s="184" t="str">
        <f ca="1">IF('Matriz de Riesgos'!$AO$596="","",IF('Matriz de Riesgos'!$AO$596='Matriz Calificación'!$D$72,'Matriz de Riesgos'!$E$596,IF('Matriz de Riesgos'!$AO$596&lt;&gt;'Matriz Calificación'!$D$72,"")))</f>
        <v/>
      </c>
      <c r="AD82" s="184" t="str">
        <f ca="1">IF('Matriz de Riesgos'!$AO$605="","",IF('Matriz de Riesgos'!$AO$605='Matriz Calificación'!$D$72,'Matriz de Riesgos'!$E$605,IF('Matriz de Riesgos'!$AO$605&lt;&gt;'Matriz Calificación'!$D$72,"")))</f>
        <v/>
      </c>
      <c r="AE82" s="184" t="str">
        <f ca="1">IF('Matriz de Riesgos'!$AO$614="","",IF('Matriz de Riesgos'!$AO$614='Matriz Calificación'!$D$72,'Matriz de Riesgos'!$E$614,IF('Matriz de Riesgos'!$AO$614&lt;&gt;'Matriz Calificación'!$D$72,"")))</f>
        <v/>
      </c>
      <c r="AF82" s="184" t="str">
        <f ca="1">IF('Matriz de Riesgos'!$AO$623="","",IF('Matriz de Riesgos'!$AO$623='Matriz Calificación'!$D$72,'Matriz de Riesgos'!$E$623,IF('Matriz de Riesgos'!$AO$623&lt;&gt;'Matriz Calificación'!$D$72,"")))</f>
        <v/>
      </c>
      <c r="AG82" s="185" t="str">
        <f ca="1">IF('Matriz de Riesgos'!$AO$632="","",IF('Matriz de Riesgos'!$AO$632='Matriz Calificación'!$D$72,'Matriz de Riesgos'!$E$632,IF('Matriz de Riesgos'!$AO$632&lt;&gt;'Matriz Calificación'!$D$72,"")))</f>
        <v/>
      </c>
      <c r="AH82" s="183" t="str">
        <f ca="1">IF('Matriz de Riesgos'!$AO$551="","",IF('Matriz de Riesgos'!$AO$551='Matriz Calificación'!$D$73,'Matriz de Riesgos'!$E$551,IF('Matriz de Riesgos'!$AO$551&lt;&gt;'Matriz Calificación'!$D$73,"")))</f>
        <v/>
      </c>
      <c r="AI82" s="184" t="str">
        <f ca="1">IF('Matriz de Riesgos'!$AO$560="","",IF('Matriz de Riesgos'!$AO$560='Matriz Calificación'!$D$73,'Matriz de Riesgos'!$E$560,IF('Matriz de Riesgos'!$AO$560&lt;&gt;'Matriz Calificación'!$D$73,"")))</f>
        <v/>
      </c>
      <c r="AJ82" s="184" t="str">
        <f ca="1">IF('Matriz de Riesgos'!$AO$569="","",IF('Matriz de Riesgos'!$AO$569='Matriz Calificación'!$D$73,'Matriz de Riesgos'!$E$569,IF('Matriz de Riesgos'!$AO$569&lt;&gt;'Matriz Calificación'!$D$73,"")))</f>
        <v/>
      </c>
      <c r="AK82" s="184" t="str">
        <f ca="1">IF('Matriz de Riesgos'!$AO$578="","",IF('Matriz de Riesgos'!$AO$578='Matriz Calificación'!$D$73,'Matriz de Riesgos'!$E$578,IF('Matriz de Riesgos'!$AO$578&lt;&gt;'Matriz Calificación'!$D$73,"")))</f>
        <v/>
      </c>
      <c r="AL82" s="184" t="str">
        <f ca="1">IF('Matriz de Riesgos'!$AO$587="","",IF('Matriz de Riesgos'!$AO$587='Matriz Calificación'!$D$73,'Matriz de Riesgos'!$E$587,IF('Matriz de Riesgos'!$AO$587&lt;&gt;'Matriz Calificación'!$D$73,"")))</f>
        <v/>
      </c>
      <c r="AM82" s="184" t="str">
        <f ca="1">IF('Matriz de Riesgos'!$AO$596="","",IF('Matriz de Riesgos'!$AO$596='Matriz Calificación'!$D$73,'Matriz de Riesgos'!$E$596,IF('Matriz de Riesgos'!$AO$596&lt;&gt;'Matriz Calificación'!$D$73,"")))</f>
        <v/>
      </c>
      <c r="AN82" s="184" t="str">
        <f ca="1">IF('Matriz de Riesgos'!$AO$605="","",IF('Matriz de Riesgos'!$AO$605='Matriz Calificación'!$D$73,'Matriz de Riesgos'!$E$605,IF('Matriz de Riesgos'!$AO$605&lt;&gt;'Matriz Calificación'!$D$73,"")))</f>
        <v/>
      </c>
      <c r="AO82" s="184" t="str">
        <f ca="1">IF('Matriz de Riesgos'!$AO$614="","",IF('Matriz de Riesgos'!$AO$614='Matriz Calificación'!$D$73,'Matriz de Riesgos'!$E$614,IF('Matriz de Riesgos'!$AO$614&lt;&gt;'Matriz Calificación'!$D$73,"")))</f>
        <v/>
      </c>
      <c r="AP82" s="184" t="str">
        <f ca="1">IF('Matriz de Riesgos'!$AO$623="","",IF('Matriz de Riesgos'!$AO$623='Matriz Calificación'!$D$73,'Matriz de Riesgos'!$E$623,IF('Matriz de Riesgos'!$AO$623&lt;&gt;'Matriz Calificación'!$D$73,"")))</f>
        <v/>
      </c>
      <c r="AQ82" s="185" t="str">
        <f ca="1">IF('Matriz de Riesgos'!$AO$632="","",IF('Matriz de Riesgos'!$AO$632='Matriz Calificación'!$D$73,'Matriz de Riesgos'!$E$632,IF('Matriz de Riesgos'!$AO$632&lt;&gt;'Matriz Calificación'!$D$73,"")))</f>
        <v/>
      </c>
      <c r="AR82" s="186" t="str">
        <f ca="1">IF('Matriz de Riesgos'!$AO$551="","",IF('Matriz de Riesgos'!$AO$551='Matriz Calificación'!$D$78,'Matriz de Riesgos'!$E$551,IF('Matriz de Riesgos'!$AO$551&lt;&gt;'Matriz Calificación'!$D$78,"")))</f>
        <v/>
      </c>
      <c r="AS82" s="187" t="str">
        <f ca="1">IF('Matriz de Riesgos'!$AO$560="","",IF('Matriz de Riesgos'!$AO$560='Matriz Calificación'!$D$78,'Matriz de Riesgos'!$E$560,IF('Matriz de Riesgos'!$AO$560&lt;&gt;'Matriz Calificación'!$D$78,"")))</f>
        <v/>
      </c>
      <c r="AT82" s="187" t="str">
        <f ca="1">IF('Matriz de Riesgos'!$AO$569="","",IF('Matriz de Riesgos'!$AO$569='Matriz Calificación'!$D$78,'Matriz de Riesgos'!$E$569,IF('Matriz de Riesgos'!$AO$569&lt;&gt;'Matriz Calificación'!$D$78,"")))</f>
        <v/>
      </c>
      <c r="AU82" s="187" t="str">
        <f ca="1">IF('Matriz de Riesgos'!$AO$578="","",IF('Matriz de Riesgos'!$AO$578='Matriz Calificación'!$D$78,'Matriz de Riesgos'!$E$578,IF('Matriz de Riesgos'!$AO$578&lt;&gt;'Matriz Calificación'!$D$78,"")))</f>
        <v/>
      </c>
      <c r="AV82" s="188" t="str">
        <f ca="1">IF('Matriz de Riesgos'!$AO$587="","",IF('Matriz de Riesgos'!$AO$587='Matriz Calificación'!$D$78,'Matriz de Riesgos'!$E$587,IF('Matriz de Riesgos'!$AO$587&lt;&gt;'Matriz Calificación'!$D$78,"")))</f>
        <v/>
      </c>
      <c r="AW82" s="188" t="str">
        <f ca="1">IF('Matriz de Riesgos'!$AO$596="","",IF('Matriz de Riesgos'!$AO$596='Matriz Calificación'!$D$78,'Matriz de Riesgos'!$E$596,IF('Matriz de Riesgos'!$AO$596&lt;&gt;'Matriz Calificación'!$D$78,"")))</f>
        <v/>
      </c>
      <c r="AX82" s="188" t="str">
        <f ca="1">IF('Matriz de Riesgos'!$AO$605="","",IF('Matriz de Riesgos'!$AO$605='Matriz Calificación'!$D$78,'Matriz de Riesgos'!$E$605,IF('Matriz de Riesgos'!$AO$605&lt;&gt;'Matriz Calificación'!$D$78,"")))</f>
        <v/>
      </c>
      <c r="AY82" s="188" t="str">
        <f ca="1">IF('Matriz de Riesgos'!$AO$614="","",IF('Matriz de Riesgos'!$AO$614='Matriz Calificación'!$D$78,'Matriz de Riesgos'!$E$614,IF('Matriz de Riesgos'!$AO$614&lt;&gt;'Matriz Calificación'!$D$78,"")))</f>
        <v/>
      </c>
      <c r="AZ82" s="188" t="str">
        <f ca="1">IF('Matriz de Riesgos'!$AO$623="","",IF('Matriz de Riesgos'!$AO$623='Matriz Calificación'!$D$78,'Matriz de Riesgos'!$E$623,IF('Matriz de Riesgos'!$AO$623&lt;&gt;'Matriz Calificación'!$D$78,"")))</f>
        <v/>
      </c>
      <c r="BA82" s="189" t="str">
        <f ca="1">IF('Matriz de Riesgos'!$AO$632="","",IF('Matriz de Riesgos'!$AO$632='Matriz Calificación'!$D$78,'Matriz de Riesgos'!$E$632,IF('Matriz de Riesgos'!$AO$632&lt;&gt;'Matriz Calificación'!$D$78,"")))</f>
        <v/>
      </c>
    </row>
  </sheetData>
  <mergeCells count="70">
    <mergeCell ref="BC50:BD51"/>
    <mergeCell ref="BE50:BE51"/>
    <mergeCell ref="B45:C45"/>
    <mergeCell ref="B46:C47"/>
    <mergeCell ref="BC46:BD47"/>
    <mergeCell ref="BE46:BE47"/>
    <mergeCell ref="BE48:BE49"/>
    <mergeCell ref="B48:B54"/>
    <mergeCell ref="C48:C54"/>
    <mergeCell ref="BC48:BD49"/>
    <mergeCell ref="D45:BA45"/>
    <mergeCell ref="BE52:BE53"/>
    <mergeCell ref="BC52:BD53"/>
    <mergeCell ref="B55:B61"/>
    <mergeCell ref="C55:C61"/>
    <mergeCell ref="BC54:BD55"/>
    <mergeCell ref="BE54:BE55"/>
    <mergeCell ref="B43:BA43"/>
    <mergeCell ref="B44:BA44"/>
    <mergeCell ref="AH47:AQ47"/>
    <mergeCell ref="AH46:AQ46"/>
    <mergeCell ref="AR47:BA47"/>
    <mergeCell ref="AR46:BA46"/>
    <mergeCell ref="D46:M46"/>
    <mergeCell ref="D47:M47"/>
    <mergeCell ref="N46:W46"/>
    <mergeCell ref="N47:W47"/>
    <mergeCell ref="X47:AG47"/>
    <mergeCell ref="X46:AG46"/>
    <mergeCell ref="B76:B82"/>
    <mergeCell ref="C76:C82"/>
    <mergeCell ref="B69:B75"/>
    <mergeCell ref="C69:C75"/>
    <mergeCell ref="B62:B68"/>
    <mergeCell ref="C62:C68"/>
    <mergeCell ref="B1:BA1"/>
    <mergeCell ref="B2:BA2"/>
    <mergeCell ref="B3:C3"/>
    <mergeCell ref="B4:C5"/>
    <mergeCell ref="D4:M4"/>
    <mergeCell ref="N4:W4"/>
    <mergeCell ref="X4:AG4"/>
    <mergeCell ref="AH4:AQ4"/>
    <mergeCell ref="AR4:BA4"/>
    <mergeCell ref="D3:BA3"/>
    <mergeCell ref="BC4:BD5"/>
    <mergeCell ref="BE4:BE5"/>
    <mergeCell ref="D5:M5"/>
    <mergeCell ref="N5:W5"/>
    <mergeCell ref="X5:AG5"/>
    <mergeCell ref="AH5:AQ5"/>
    <mergeCell ref="AR5:BA5"/>
    <mergeCell ref="B13:B19"/>
    <mergeCell ref="C13:C19"/>
    <mergeCell ref="BC10:BD11"/>
    <mergeCell ref="BE10:BE11"/>
    <mergeCell ref="BE12:BE13"/>
    <mergeCell ref="BC12:BD13"/>
    <mergeCell ref="B6:B12"/>
    <mergeCell ref="C6:C12"/>
    <mergeCell ref="BC6:BD7"/>
    <mergeCell ref="BE6:BE7"/>
    <mergeCell ref="BC8:BD9"/>
    <mergeCell ref="BE8:BE9"/>
    <mergeCell ref="B20:B26"/>
    <mergeCell ref="C20:C26"/>
    <mergeCell ref="B27:B33"/>
    <mergeCell ref="C27:C33"/>
    <mergeCell ref="B34:B40"/>
    <mergeCell ref="C34:C40"/>
  </mergeCells>
  <pageMargins left="0.7" right="0.7" top="0.75" bottom="0.75" header="0.3" footer="0.3"/>
  <pageSetup paperSize="9" orientation="portrait" r:id="rId1"/>
  <ignoredErrors>
    <ignoredError sqref="D6:M12 N6:W12 D13:M19 X6:AG12 N13:W14 N16:W19 N15:Q15 R15:W15 X13:AG19 D20:M26 N20:W26 X20:AG26 D27:M30 D32:M33 D31:E31 F31:M31 N27:W33 AH6 AH7:AQ12 AI6:AQ6 AH14:AQ19 AH20 AI20:AQ26 AH21:AH26 X27:AG29 X31:AG33 X30:AB30 AC30:AG30 AH27:AQ33 D34:M40 N34:W40 X36 X34 X35 Y34:AG40 X37:X40 AH34:AQ40 AR6:BA40 D48:D49 D82 D50 D51 D52 D53 D54 D55 D56 D57 D58 D59 D60 D61 D62 D63 D64 D65 D66 D67 D68 D69 D70 D71 D72 D73 D74 D75 D76 D77 D78 D79 D80 D81 E48:BA82 AH13:AQ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E17"/>
  <sheetViews>
    <sheetView showGridLines="0" zoomScale="110" zoomScaleNormal="110" workbookViewId="0">
      <pane ySplit="2" topLeftCell="A3" activePane="bottomLeft" state="frozen"/>
      <selection activeCell="A5" sqref="A5"/>
      <selection pane="bottomLeft" activeCell="D9" sqref="D9"/>
    </sheetView>
  </sheetViews>
  <sheetFormatPr baseColWidth="10" defaultColWidth="11.42578125" defaultRowHeight="15" x14ac:dyDescent="0.25"/>
  <cols>
    <col min="1" max="1" width="8.42578125" style="1" customWidth="1"/>
    <col min="2" max="2" width="11.7109375" style="1" customWidth="1"/>
    <col min="3" max="3" width="19.5703125" style="1" customWidth="1"/>
    <col min="4" max="4" width="95.85546875" style="1" customWidth="1"/>
    <col min="5" max="5" width="7.42578125" style="5" customWidth="1"/>
    <col min="6" max="6" width="22.140625" style="1" customWidth="1"/>
    <col min="7" max="7" width="21.7109375" style="1" customWidth="1"/>
    <col min="8" max="16384" width="11.42578125" style="1"/>
  </cols>
  <sheetData>
    <row r="2" spans="2:5" ht="51.75" customHeight="1" x14ac:dyDescent="0.25">
      <c r="B2" s="389" t="s">
        <v>113</v>
      </c>
      <c r="C2" s="389"/>
      <c r="D2" s="390"/>
    </row>
    <row r="3" spans="2:5" ht="51.75" customHeight="1" x14ac:dyDescent="0.25">
      <c r="B3" s="71" t="s">
        <v>114</v>
      </c>
      <c r="C3" s="72"/>
      <c r="D3" s="28" t="s">
        <v>115</v>
      </c>
    </row>
    <row r="4" spans="2:5" ht="51.75" customHeight="1" x14ac:dyDescent="0.25">
      <c r="B4" s="71" t="s">
        <v>116</v>
      </c>
      <c r="C4" s="72"/>
      <c r="D4" s="28" t="s">
        <v>117</v>
      </c>
    </row>
    <row r="5" spans="2:5" ht="48.75" customHeight="1" x14ac:dyDescent="0.25">
      <c r="B5" s="391" t="s">
        <v>118</v>
      </c>
      <c r="C5" s="73" t="s">
        <v>119</v>
      </c>
      <c r="D5" s="29" t="s">
        <v>120</v>
      </c>
      <c r="E5" s="6"/>
    </row>
    <row r="6" spans="2:5" ht="42" customHeight="1" x14ac:dyDescent="0.25">
      <c r="B6" s="391"/>
      <c r="C6" s="74" t="s">
        <v>121</v>
      </c>
      <c r="D6" s="30" t="s">
        <v>122</v>
      </c>
    </row>
    <row r="7" spans="2:5" ht="45" customHeight="1" x14ac:dyDescent="0.25">
      <c r="B7" s="391"/>
      <c r="C7" s="73" t="s">
        <v>123</v>
      </c>
      <c r="D7" s="29" t="s">
        <v>124</v>
      </c>
    </row>
    <row r="8" spans="2:5" ht="41.25" customHeight="1" x14ac:dyDescent="0.25">
      <c r="B8" s="391"/>
      <c r="C8" s="73" t="s">
        <v>125</v>
      </c>
      <c r="D8" s="29" t="s">
        <v>126</v>
      </c>
    </row>
    <row r="9" spans="2:5" ht="41.25" customHeight="1" x14ac:dyDescent="0.25">
      <c r="B9" s="391"/>
      <c r="C9" s="73" t="s">
        <v>127</v>
      </c>
      <c r="D9" s="29" t="s">
        <v>128</v>
      </c>
    </row>
    <row r="10" spans="2:5" ht="66.75" customHeight="1" x14ac:dyDescent="0.25">
      <c r="B10" s="391"/>
      <c r="C10" s="73" t="s">
        <v>129</v>
      </c>
      <c r="D10" s="29" t="s">
        <v>130</v>
      </c>
    </row>
    <row r="17" ht="21" customHeight="1" x14ac:dyDescent="0.25"/>
  </sheetData>
  <mergeCells count="2">
    <mergeCell ref="B2:D2"/>
    <mergeCell ref="B5:B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D34"/>
  <sheetViews>
    <sheetView showGridLines="0" zoomScale="110" zoomScaleNormal="110" workbookViewId="0">
      <pane xSplit="2" ySplit="2" topLeftCell="C3" activePane="bottomRight" state="frozen"/>
      <selection pane="topRight" activeCell="A5" sqref="A5"/>
      <selection pane="bottomLeft" activeCell="A5" sqref="A5"/>
      <selection pane="bottomRight" activeCell="D3" sqref="D3"/>
    </sheetView>
  </sheetViews>
  <sheetFormatPr baseColWidth="10" defaultColWidth="11.42578125" defaultRowHeight="15" x14ac:dyDescent="0.25"/>
  <cols>
    <col min="1" max="1" width="8.140625" style="1" customWidth="1"/>
    <col min="2" max="2" width="22.140625" style="1" customWidth="1"/>
    <col min="3" max="3" width="34.7109375" style="68" customWidth="1"/>
    <col min="4" max="4" width="103.5703125" style="37" customWidth="1"/>
    <col min="5" max="5" width="11.42578125" style="1"/>
    <col min="6" max="6" width="12.28515625" style="1" customWidth="1"/>
    <col min="7" max="9" width="11.42578125" style="1"/>
    <col min="10" max="10" width="14" style="1" customWidth="1"/>
    <col min="11" max="11" width="61.5703125" style="1" customWidth="1"/>
    <col min="12" max="16384" width="11.42578125" style="1"/>
  </cols>
  <sheetData>
    <row r="2" spans="2:4" ht="29.25" customHeight="1" thickBot="1" x14ac:dyDescent="0.3">
      <c r="B2" s="402" t="s">
        <v>131</v>
      </c>
      <c r="C2" s="403"/>
      <c r="D2" s="89" t="s">
        <v>132</v>
      </c>
    </row>
    <row r="3" spans="2:4" ht="18.75" customHeight="1" x14ac:dyDescent="0.25">
      <c r="B3" s="392" t="s">
        <v>133</v>
      </c>
      <c r="C3" s="399" t="s">
        <v>134</v>
      </c>
      <c r="D3" s="90" t="s">
        <v>135</v>
      </c>
    </row>
    <row r="4" spans="2:4" ht="18.75" customHeight="1" x14ac:dyDescent="0.25">
      <c r="B4" s="393"/>
      <c r="C4" s="400"/>
      <c r="D4" s="91" t="s">
        <v>136</v>
      </c>
    </row>
    <row r="5" spans="2:4" ht="18.75" customHeight="1" x14ac:dyDescent="0.25">
      <c r="B5" s="393"/>
      <c r="C5" s="400"/>
      <c r="D5" s="91" t="s">
        <v>137</v>
      </c>
    </row>
    <row r="6" spans="2:4" ht="18.75" customHeight="1" thickBot="1" x14ac:dyDescent="0.3">
      <c r="B6" s="394"/>
      <c r="C6" s="401"/>
      <c r="D6" s="92" t="s">
        <v>138</v>
      </c>
    </row>
    <row r="7" spans="2:4" ht="18.75" customHeight="1" x14ac:dyDescent="0.25">
      <c r="B7" s="395" t="s">
        <v>139</v>
      </c>
      <c r="C7" s="404" t="s">
        <v>140</v>
      </c>
      <c r="D7" s="94" t="s">
        <v>141</v>
      </c>
    </row>
    <row r="8" spans="2:4" ht="18.75" customHeight="1" x14ac:dyDescent="0.25">
      <c r="B8" s="395"/>
      <c r="C8" s="404"/>
      <c r="D8" s="91" t="s">
        <v>142</v>
      </c>
    </row>
    <row r="9" spans="2:4" ht="18.75" customHeight="1" x14ac:dyDescent="0.25">
      <c r="B9" s="395"/>
      <c r="C9" s="404"/>
      <c r="D9" s="91" t="s">
        <v>143</v>
      </c>
    </row>
    <row r="10" spans="2:4" ht="18.75" customHeight="1" x14ac:dyDescent="0.25">
      <c r="B10" s="395"/>
      <c r="C10" s="404"/>
      <c r="D10" s="91" t="s">
        <v>144</v>
      </c>
    </row>
    <row r="11" spans="2:4" ht="18.75" customHeight="1" x14ac:dyDescent="0.25">
      <c r="B11" s="395"/>
      <c r="C11" s="404"/>
      <c r="D11" s="91" t="s">
        <v>145</v>
      </c>
    </row>
    <row r="12" spans="2:4" ht="18.75" customHeight="1" x14ac:dyDescent="0.25">
      <c r="B12" s="395"/>
      <c r="C12" s="404"/>
      <c r="D12" s="91" t="s">
        <v>146</v>
      </c>
    </row>
    <row r="13" spans="2:4" ht="18.75" customHeight="1" x14ac:dyDescent="0.25">
      <c r="B13" s="395"/>
      <c r="C13" s="404"/>
      <c r="D13" s="91" t="s">
        <v>147</v>
      </c>
    </row>
    <row r="14" spans="2:4" ht="18.75" customHeight="1" x14ac:dyDescent="0.25">
      <c r="B14" s="395"/>
      <c r="C14" s="404"/>
      <c r="D14" s="91" t="s">
        <v>148</v>
      </c>
    </row>
    <row r="15" spans="2:4" ht="18.75" customHeight="1" x14ac:dyDescent="0.25">
      <c r="B15" s="395"/>
      <c r="C15" s="404"/>
      <c r="D15" s="91" t="s">
        <v>149</v>
      </c>
    </row>
    <row r="16" spans="2:4" ht="18.75" customHeight="1" x14ac:dyDescent="0.25">
      <c r="B16" s="395"/>
      <c r="C16" s="404"/>
      <c r="D16" s="91" t="s">
        <v>150</v>
      </c>
    </row>
    <row r="17" spans="2:4" ht="18.75" customHeight="1" x14ac:dyDescent="0.25">
      <c r="B17" s="395"/>
      <c r="C17" s="404"/>
      <c r="D17" s="91" t="s">
        <v>151</v>
      </c>
    </row>
    <row r="18" spans="2:4" ht="18.75" customHeight="1" thickBot="1" x14ac:dyDescent="0.3">
      <c r="B18" s="395"/>
      <c r="C18" s="404"/>
      <c r="D18" s="95" t="s">
        <v>152</v>
      </c>
    </row>
    <row r="19" spans="2:4" ht="18.75" customHeight="1" x14ac:dyDescent="0.25">
      <c r="B19" s="396" t="s">
        <v>153</v>
      </c>
      <c r="C19" s="405" t="s">
        <v>154</v>
      </c>
      <c r="D19" s="90" t="s">
        <v>155</v>
      </c>
    </row>
    <row r="20" spans="2:4" ht="18.75" customHeight="1" x14ac:dyDescent="0.25">
      <c r="B20" s="397"/>
      <c r="C20" s="406"/>
      <c r="D20" s="93" t="s">
        <v>156</v>
      </c>
    </row>
    <row r="21" spans="2:4" ht="18.75" customHeight="1" x14ac:dyDescent="0.25">
      <c r="B21" s="397"/>
      <c r="C21" s="406"/>
      <c r="D21" s="91" t="s">
        <v>157</v>
      </c>
    </row>
    <row r="22" spans="2:4" ht="18.75" customHeight="1" x14ac:dyDescent="0.25">
      <c r="B22" s="397"/>
      <c r="C22" s="406"/>
      <c r="D22" s="93" t="s">
        <v>158</v>
      </c>
    </row>
    <row r="23" spans="2:4" ht="18.75" customHeight="1" x14ac:dyDescent="0.25">
      <c r="B23" s="397"/>
      <c r="C23" s="406"/>
      <c r="D23" s="91" t="s">
        <v>159</v>
      </c>
    </row>
    <row r="24" spans="2:4" ht="18.75" customHeight="1" x14ac:dyDescent="0.25">
      <c r="B24" s="397"/>
      <c r="C24" s="406"/>
      <c r="D24" s="91" t="s">
        <v>160</v>
      </c>
    </row>
    <row r="25" spans="2:4" ht="18.75" customHeight="1" x14ac:dyDescent="0.25">
      <c r="B25" s="397"/>
      <c r="C25" s="406"/>
      <c r="D25" s="91" t="s">
        <v>161</v>
      </c>
    </row>
    <row r="26" spans="2:4" ht="17.25" customHeight="1" x14ac:dyDescent="0.25">
      <c r="B26" s="397"/>
      <c r="C26" s="406"/>
      <c r="D26" s="91" t="s">
        <v>162</v>
      </c>
    </row>
    <row r="27" spans="2:4" ht="18.75" customHeight="1" x14ac:dyDescent="0.25">
      <c r="B27" s="397"/>
      <c r="C27" s="406"/>
      <c r="D27" s="91" t="s">
        <v>163</v>
      </c>
    </row>
    <row r="28" spans="2:4" ht="18.75" customHeight="1" x14ac:dyDescent="0.25">
      <c r="B28" s="397"/>
      <c r="C28" s="406"/>
      <c r="D28" s="91" t="s">
        <v>164</v>
      </c>
    </row>
    <row r="29" spans="2:4" ht="18.75" customHeight="1" thickBot="1" x14ac:dyDescent="0.3">
      <c r="B29" s="398"/>
      <c r="C29" s="407"/>
      <c r="D29" s="92" t="s">
        <v>165</v>
      </c>
    </row>
    <row r="30" spans="2:4" x14ac:dyDescent="0.25">
      <c r="D30" s="5"/>
    </row>
    <row r="31" spans="2:4" ht="15" customHeight="1" x14ac:dyDescent="0.25">
      <c r="D31" s="5"/>
    </row>
    <row r="32" spans="2:4" ht="15" customHeight="1" x14ac:dyDescent="0.25">
      <c r="D32" s="5"/>
    </row>
    <row r="33" spans="4:4" ht="15" customHeight="1" x14ac:dyDescent="0.25">
      <c r="D33" s="5"/>
    </row>
    <row r="34" spans="4:4" ht="15" customHeight="1" x14ac:dyDescent="0.25"/>
  </sheetData>
  <mergeCells count="7">
    <mergeCell ref="B3:B6"/>
    <mergeCell ref="B7:B18"/>
    <mergeCell ref="B19:B29"/>
    <mergeCell ref="C3:C6"/>
    <mergeCell ref="B2:C2"/>
    <mergeCell ref="C7:C18"/>
    <mergeCell ref="C19:C2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F33"/>
  <sheetViews>
    <sheetView showGridLines="0" zoomScale="110" zoomScaleNormal="110" workbookViewId="0">
      <pane ySplit="4" topLeftCell="A5" activePane="bottomLeft" state="frozen"/>
      <selection activeCell="A5" sqref="A5"/>
      <selection pane="bottomLeft" activeCell="D7" sqref="D7:F7"/>
    </sheetView>
  </sheetViews>
  <sheetFormatPr baseColWidth="10" defaultColWidth="11.42578125" defaultRowHeight="15" x14ac:dyDescent="0.25"/>
  <cols>
    <col min="1" max="1" width="8.28515625" style="7" customWidth="1"/>
    <col min="2" max="2" width="27.5703125" style="56" customWidth="1"/>
    <col min="3" max="3" width="98.85546875" style="7" customWidth="1"/>
    <col min="4" max="5" width="11.42578125" style="7"/>
    <col min="6" max="6" width="34.85546875" style="7" customWidth="1"/>
    <col min="7" max="16384" width="11.42578125" style="7"/>
  </cols>
  <sheetData>
    <row r="2" spans="1:6" ht="23.25" customHeight="1" x14ac:dyDescent="0.25">
      <c r="A2" s="53"/>
      <c r="B2" s="413" t="s">
        <v>41</v>
      </c>
      <c r="C2" s="414"/>
      <c r="D2" s="410"/>
      <c r="E2" s="410"/>
      <c r="F2" s="410"/>
    </row>
    <row r="3" spans="1:6" ht="3.75" customHeight="1" x14ac:dyDescent="0.25">
      <c r="B3" s="2"/>
      <c r="C3" s="2"/>
    </row>
    <row r="4" spans="1:6" ht="19.5" customHeight="1" x14ac:dyDescent="0.25">
      <c r="A4" s="54"/>
      <c r="B4" s="411" t="s">
        <v>166</v>
      </c>
      <c r="C4" s="412"/>
      <c r="D4" s="409"/>
      <c r="E4" s="409"/>
      <c r="F4" s="409"/>
    </row>
    <row r="5" spans="1:6" x14ac:dyDescent="0.25">
      <c r="A5" s="54"/>
      <c r="B5" s="415" t="s">
        <v>167</v>
      </c>
      <c r="C5" s="415"/>
      <c r="D5" s="409"/>
      <c r="E5" s="409"/>
      <c r="F5" s="409"/>
    </row>
    <row r="6" spans="1:6" ht="33.75" customHeight="1" x14ac:dyDescent="0.25">
      <c r="A6" s="54"/>
      <c r="B6" s="75" t="s">
        <v>168</v>
      </c>
      <c r="C6" s="3" t="s">
        <v>169</v>
      </c>
      <c r="D6" s="409"/>
      <c r="E6" s="409"/>
      <c r="F6" s="409"/>
    </row>
    <row r="7" spans="1:6" ht="33.75" customHeight="1" x14ac:dyDescent="0.25">
      <c r="A7" s="54"/>
      <c r="B7" s="75" t="s">
        <v>170</v>
      </c>
      <c r="C7" s="3" t="s">
        <v>171</v>
      </c>
      <c r="D7" s="409"/>
      <c r="E7" s="409"/>
      <c r="F7" s="409"/>
    </row>
    <row r="8" spans="1:6" ht="33.75" customHeight="1" x14ac:dyDescent="0.25">
      <c r="A8" s="54"/>
      <c r="B8" s="75" t="s">
        <v>172</v>
      </c>
      <c r="C8" s="3" t="s">
        <v>173</v>
      </c>
      <c r="D8" s="409"/>
      <c r="E8" s="409"/>
      <c r="F8" s="409"/>
    </row>
    <row r="9" spans="1:6" ht="33.75" customHeight="1" x14ac:dyDescent="0.25">
      <c r="A9" s="54"/>
      <c r="B9" s="75" t="s">
        <v>174</v>
      </c>
      <c r="C9" s="3" t="s">
        <v>175</v>
      </c>
      <c r="D9" s="409"/>
      <c r="E9" s="409"/>
      <c r="F9" s="409"/>
    </row>
    <row r="10" spans="1:6" ht="33.75" customHeight="1" x14ac:dyDescent="0.25">
      <c r="A10" s="54"/>
      <c r="B10" s="75" t="s">
        <v>176</v>
      </c>
      <c r="C10" s="3" t="s">
        <v>177</v>
      </c>
      <c r="D10" s="409"/>
      <c r="E10" s="409"/>
      <c r="F10" s="409"/>
    </row>
    <row r="11" spans="1:6" ht="33.75" customHeight="1" x14ac:dyDescent="0.25">
      <c r="A11" s="54"/>
      <c r="B11" s="75" t="s">
        <v>178</v>
      </c>
      <c r="C11" s="3" t="s">
        <v>179</v>
      </c>
      <c r="D11" s="54"/>
      <c r="E11" s="54"/>
      <c r="F11" s="54"/>
    </row>
    <row r="12" spans="1:6" ht="120" x14ac:dyDescent="0.25">
      <c r="A12" s="54"/>
      <c r="B12" s="75" t="s">
        <v>180</v>
      </c>
      <c r="C12" s="30" t="s">
        <v>181</v>
      </c>
      <c r="D12" s="54"/>
      <c r="E12" s="54"/>
      <c r="F12" s="54"/>
    </row>
    <row r="13" spans="1:6" ht="33.75" customHeight="1" x14ac:dyDescent="0.25">
      <c r="A13" s="54"/>
      <c r="B13" s="75" t="s">
        <v>182</v>
      </c>
      <c r="C13" s="3" t="s">
        <v>183</v>
      </c>
      <c r="D13" s="54"/>
      <c r="E13" s="54"/>
      <c r="F13" s="54"/>
    </row>
    <row r="14" spans="1:6" x14ac:dyDescent="0.25">
      <c r="A14" s="55"/>
      <c r="B14" s="55"/>
      <c r="D14" s="55"/>
    </row>
    <row r="15" spans="1:6" x14ac:dyDescent="0.25">
      <c r="A15" s="55"/>
      <c r="B15" s="408" t="s">
        <v>184</v>
      </c>
      <c r="C15" s="408"/>
      <c r="D15" s="55"/>
    </row>
    <row r="16" spans="1:6" ht="24.75" customHeight="1" x14ac:dyDescent="0.25">
      <c r="A16" s="55"/>
      <c r="B16" s="75" t="s">
        <v>185</v>
      </c>
      <c r="C16" s="4" t="s">
        <v>186</v>
      </c>
      <c r="D16" s="55"/>
    </row>
    <row r="17" spans="1:5" ht="24.75" customHeight="1" x14ac:dyDescent="0.25">
      <c r="A17" s="55"/>
      <c r="B17" s="75" t="s">
        <v>187</v>
      </c>
      <c r="C17" s="4" t="s">
        <v>188</v>
      </c>
      <c r="D17" s="55"/>
    </row>
    <row r="18" spans="1:5" ht="24.75" customHeight="1" x14ac:dyDescent="0.25">
      <c r="A18" s="55"/>
      <c r="B18" s="75" t="s">
        <v>189</v>
      </c>
      <c r="C18" s="4" t="s">
        <v>190</v>
      </c>
      <c r="D18" s="55"/>
    </row>
    <row r="19" spans="1:5" ht="31.5" customHeight="1" x14ac:dyDescent="0.25">
      <c r="A19" s="55"/>
      <c r="B19" s="75" t="s">
        <v>129</v>
      </c>
      <c r="C19" s="4" t="s">
        <v>191</v>
      </c>
      <c r="D19" s="55"/>
    </row>
    <row r="20" spans="1:5" ht="31.5" customHeight="1" x14ac:dyDescent="0.25">
      <c r="A20" s="55"/>
      <c r="B20" s="75" t="s">
        <v>192</v>
      </c>
      <c r="C20" s="3" t="s">
        <v>193</v>
      </c>
      <c r="D20" s="55"/>
    </row>
    <row r="21" spans="1:5" ht="24.75" customHeight="1" x14ac:dyDescent="0.25">
      <c r="B21" s="75" t="s">
        <v>194</v>
      </c>
      <c r="C21" s="4" t="s">
        <v>195</v>
      </c>
    </row>
    <row r="22" spans="1:5" ht="30.75" customHeight="1" x14ac:dyDescent="0.25">
      <c r="B22" s="75" t="s">
        <v>196</v>
      </c>
      <c r="C22" s="4" t="s">
        <v>197</v>
      </c>
      <c r="D22" s="56"/>
      <c r="E22" s="56"/>
    </row>
    <row r="23" spans="1:5" ht="30.75" customHeight="1" x14ac:dyDescent="0.25">
      <c r="B23" s="75" t="s">
        <v>198</v>
      </c>
      <c r="C23" s="4" t="s">
        <v>199</v>
      </c>
      <c r="D23" s="56"/>
      <c r="E23" s="56"/>
    </row>
    <row r="24" spans="1:5" ht="30.75" customHeight="1" x14ac:dyDescent="0.25">
      <c r="B24" s="75" t="s">
        <v>200</v>
      </c>
      <c r="C24" s="4" t="s">
        <v>201</v>
      </c>
      <c r="D24" s="56"/>
      <c r="E24" s="56"/>
    </row>
    <row r="25" spans="1:5" x14ac:dyDescent="0.25">
      <c r="B25" s="75" t="s">
        <v>182</v>
      </c>
      <c r="C25" s="3" t="s">
        <v>202</v>
      </c>
      <c r="D25" s="56"/>
      <c r="E25" s="56"/>
    </row>
    <row r="26" spans="1:5" x14ac:dyDescent="0.25">
      <c r="C26" s="56"/>
      <c r="D26" s="56"/>
      <c r="E26" s="56"/>
    </row>
    <row r="27" spans="1:5" x14ac:dyDescent="0.25">
      <c r="B27" s="408" t="s">
        <v>203</v>
      </c>
      <c r="C27" s="408"/>
      <c r="D27" s="56"/>
      <c r="E27" s="56"/>
    </row>
    <row r="28" spans="1:5" ht="21.75" customHeight="1" x14ac:dyDescent="0.25">
      <c r="B28" s="74" t="s">
        <v>204</v>
      </c>
      <c r="C28" s="172" t="s">
        <v>205</v>
      </c>
      <c r="D28" s="56"/>
      <c r="E28" s="56"/>
    </row>
    <row r="29" spans="1:5" ht="45" x14ac:dyDescent="0.25">
      <c r="B29" s="74" t="s">
        <v>206</v>
      </c>
      <c r="C29" s="172" t="s">
        <v>207</v>
      </c>
    </row>
    <row r="30" spans="1:5" ht="24" customHeight="1" x14ac:dyDescent="0.25">
      <c r="B30" s="74" t="s">
        <v>208</v>
      </c>
      <c r="C30" s="172" t="s">
        <v>209</v>
      </c>
    </row>
    <row r="31" spans="1:5" ht="45" x14ac:dyDescent="0.25">
      <c r="B31" s="74" t="s">
        <v>210</v>
      </c>
      <c r="C31" s="172" t="s">
        <v>211</v>
      </c>
    </row>
    <row r="32" spans="1:5" ht="20.25" customHeight="1" x14ac:dyDescent="0.25">
      <c r="B32" s="74" t="s">
        <v>212</v>
      </c>
      <c r="C32" s="172" t="s">
        <v>213</v>
      </c>
    </row>
    <row r="33" spans="2:3" ht="45" x14ac:dyDescent="0.25">
      <c r="B33" s="75" t="s">
        <v>214</v>
      </c>
      <c r="C33" s="4" t="s">
        <v>215</v>
      </c>
    </row>
  </sheetData>
  <mergeCells count="13">
    <mergeCell ref="B27:C27"/>
    <mergeCell ref="D8:F8"/>
    <mergeCell ref="D2:F2"/>
    <mergeCell ref="D4:F4"/>
    <mergeCell ref="B4:C4"/>
    <mergeCell ref="B2:C2"/>
    <mergeCell ref="B5:C5"/>
    <mergeCell ref="B15:C15"/>
    <mergeCell ref="D5:F5"/>
    <mergeCell ref="D6:F6"/>
    <mergeCell ref="D7:F7"/>
    <mergeCell ref="D9:F9"/>
    <mergeCell ref="D10:F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G27"/>
  <sheetViews>
    <sheetView showGridLines="0" zoomScale="106" zoomScaleNormal="106" workbookViewId="0">
      <pane ySplit="5" topLeftCell="A6" activePane="bottomLeft" state="frozen"/>
      <selection pane="bottomLeft" activeCell="J10" sqref="J10"/>
    </sheetView>
  </sheetViews>
  <sheetFormatPr baseColWidth="10" defaultColWidth="11.42578125" defaultRowHeight="15" x14ac:dyDescent="0.25"/>
  <cols>
    <col min="1" max="1" width="8" customWidth="1"/>
    <col min="2" max="2" width="21.140625" customWidth="1"/>
    <col min="3" max="3" width="39.85546875" customWidth="1"/>
    <col min="5" max="5" width="52.85546875" customWidth="1"/>
    <col min="7" max="7" width="13.85546875" customWidth="1"/>
  </cols>
  <sheetData>
    <row r="1" spans="2:7" s="7" customFormat="1" ht="12" customHeight="1" x14ac:dyDescent="0.25">
      <c r="C1" s="56"/>
    </row>
    <row r="2" spans="2:7" s="7" customFormat="1" ht="22.5" customHeight="1" x14ac:dyDescent="0.25">
      <c r="B2" s="416" t="s">
        <v>216</v>
      </c>
      <c r="C2" s="417"/>
      <c r="D2" s="417"/>
      <c r="E2" s="417"/>
      <c r="F2" s="99"/>
      <c r="G2" s="99"/>
    </row>
    <row r="3" spans="2:7" ht="69" customHeight="1" x14ac:dyDescent="0.25">
      <c r="B3" s="236" t="s">
        <v>217</v>
      </c>
      <c r="C3" s="236"/>
      <c r="D3" s="236"/>
      <c r="E3" s="236"/>
    </row>
    <row r="4" spans="2:7" ht="9" customHeight="1" x14ac:dyDescent="0.25"/>
    <row r="5" spans="2:7" ht="30" customHeight="1" thickBot="1" x14ac:dyDescent="0.3">
      <c r="B5" s="103" t="s">
        <v>218</v>
      </c>
      <c r="C5" s="103" t="s">
        <v>219</v>
      </c>
      <c r="D5" s="423" t="s">
        <v>220</v>
      </c>
      <c r="E5" s="424"/>
    </row>
    <row r="6" spans="2:7" ht="45" customHeight="1" x14ac:dyDescent="0.25">
      <c r="B6" s="418" t="s">
        <v>221</v>
      </c>
      <c r="C6" s="421" t="s">
        <v>222</v>
      </c>
      <c r="D6" s="105"/>
      <c r="E6" s="106" t="s">
        <v>223</v>
      </c>
    </row>
    <row r="7" spans="2:7" ht="22.5" customHeight="1" x14ac:dyDescent="0.25">
      <c r="B7" s="419"/>
      <c r="C7" s="236"/>
      <c r="D7" s="226"/>
      <c r="E7" s="95" t="s">
        <v>224</v>
      </c>
    </row>
    <row r="8" spans="2:7" ht="22.5" customHeight="1" x14ac:dyDescent="0.25">
      <c r="B8" s="419"/>
      <c r="C8" s="236"/>
      <c r="D8" s="226"/>
      <c r="E8" s="94" t="s">
        <v>225</v>
      </c>
    </row>
    <row r="9" spans="2:7" ht="22.5" customHeight="1" x14ac:dyDescent="0.25">
      <c r="B9" s="419"/>
      <c r="C9" s="236"/>
      <c r="D9" s="425"/>
      <c r="E9" s="95" t="s">
        <v>226</v>
      </c>
    </row>
    <row r="10" spans="2:7" ht="22.5" customHeight="1" x14ac:dyDescent="0.25">
      <c r="B10" s="419"/>
      <c r="C10" s="236"/>
      <c r="D10" s="425"/>
      <c r="E10" s="94" t="s">
        <v>227</v>
      </c>
    </row>
    <row r="11" spans="2:7" ht="45" customHeight="1" thickBot="1" x14ac:dyDescent="0.3">
      <c r="B11" s="420"/>
      <c r="C11" s="422"/>
      <c r="D11" s="107"/>
      <c r="E11" s="92" t="s">
        <v>228</v>
      </c>
    </row>
    <row r="12" spans="2:7" ht="39.75" customHeight="1" x14ac:dyDescent="0.25">
      <c r="B12" s="418" t="s">
        <v>229</v>
      </c>
      <c r="C12" s="421" t="s">
        <v>230</v>
      </c>
      <c r="D12" s="105"/>
      <c r="E12" s="108" t="s">
        <v>231</v>
      </c>
    </row>
    <row r="13" spans="2:7" ht="40.5" customHeight="1" x14ac:dyDescent="0.25">
      <c r="B13" s="419"/>
      <c r="C13" s="236"/>
      <c r="D13" s="100"/>
      <c r="E13" s="91" t="s">
        <v>232</v>
      </c>
    </row>
    <row r="14" spans="2:7" ht="40.5" customHeight="1" x14ac:dyDescent="0.25">
      <c r="B14" s="419"/>
      <c r="C14" s="236"/>
      <c r="D14" s="100"/>
      <c r="E14" s="91" t="s">
        <v>233</v>
      </c>
    </row>
    <row r="15" spans="2:7" ht="37.5" customHeight="1" thickBot="1" x14ac:dyDescent="0.3">
      <c r="B15" s="420"/>
      <c r="C15" s="422"/>
      <c r="D15" s="107"/>
      <c r="E15" s="92" t="s">
        <v>234</v>
      </c>
    </row>
    <row r="16" spans="2:7" ht="40.5" customHeight="1" x14ac:dyDescent="0.25">
      <c r="B16" s="426" t="s">
        <v>235</v>
      </c>
      <c r="C16" s="429" t="s">
        <v>236</v>
      </c>
      <c r="D16" s="104"/>
      <c r="E16" s="102" t="s">
        <v>237</v>
      </c>
    </row>
    <row r="17" spans="2:5" ht="39" customHeight="1" x14ac:dyDescent="0.25">
      <c r="B17" s="427"/>
      <c r="C17" s="236"/>
      <c r="D17" s="100"/>
      <c r="E17" s="60" t="s">
        <v>238</v>
      </c>
    </row>
    <row r="18" spans="2:5" ht="38.25" customHeight="1" x14ac:dyDescent="0.25">
      <c r="B18" s="427"/>
      <c r="C18" s="236"/>
      <c r="D18" s="100"/>
      <c r="E18" s="60" t="s">
        <v>239</v>
      </c>
    </row>
    <row r="19" spans="2:5" ht="41.25" customHeight="1" thickBot="1" x14ac:dyDescent="0.3">
      <c r="B19" s="428"/>
      <c r="C19" s="430"/>
      <c r="D19" s="109"/>
      <c r="E19" s="101" t="s">
        <v>240</v>
      </c>
    </row>
    <row r="20" spans="2:5" ht="41.25" customHeight="1" x14ac:dyDescent="0.25">
      <c r="B20" s="418" t="s">
        <v>241</v>
      </c>
      <c r="C20" s="421" t="s">
        <v>242</v>
      </c>
      <c r="D20" s="105"/>
      <c r="E20" s="108" t="s">
        <v>243</v>
      </c>
    </row>
    <row r="21" spans="2:5" ht="41.25" customHeight="1" x14ac:dyDescent="0.25">
      <c r="B21" s="419"/>
      <c r="C21" s="236"/>
      <c r="D21" s="100"/>
      <c r="E21" s="91" t="s">
        <v>244</v>
      </c>
    </row>
    <row r="22" spans="2:5" ht="41.25" customHeight="1" x14ac:dyDescent="0.25">
      <c r="B22" s="419"/>
      <c r="C22" s="236"/>
      <c r="D22" s="100"/>
      <c r="E22" s="91" t="s">
        <v>245</v>
      </c>
    </row>
    <row r="23" spans="2:5" ht="41.25" customHeight="1" x14ac:dyDescent="0.25">
      <c r="B23" s="419"/>
      <c r="C23" s="236"/>
      <c r="D23" s="100"/>
      <c r="E23" s="91" t="s">
        <v>246</v>
      </c>
    </row>
    <row r="24" spans="2:5" ht="41.25" customHeight="1" thickBot="1" x14ac:dyDescent="0.3">
      <c r="B24" s="420"/>
      <c r="C24" s="422"/>
      <c r="D24" s="107"/>
      <c r="E24" s="92" t="s">
        <v>247</v>
      </c>
    </row>
    <row r="25" spans="2:5" ht="37.5" customHeight="1" x14ac:dyDescent="0.25">
      <c r="B25" s="418" t="s">
        <v>248</v>
      </c>
      <c r="C25" s="421" t="s">
        <v>249</v>
      </c>
      <c r="D25" s="105"/>
      <c r="E25" s="90" t="s">
        <v>250</v>
      </c>
    </row>
    <row r="26" spans="2:5" ht="36.75" customHeight="1" x14ac:dyDescent="0.25">
      <c r="B26" s="419"/>
      <c r="C26" s="236"/>
      <c r="D26" s="100"/>
      <c r="E26" s="91" t="s">
        <v>251</v>
      </c>
    </row>
    <row r="27" spans="2:5" ht="40.5" customHeight="1" thickBot="1" x14ac:dyDescent="0.3">
      <c r="B27" s="420"/>
      <c r="C27" s="422"/>
      <c r="D27" s="107"/>
      <c r="E27" s="92" t="s">
        <v>252</v>
      </c>
    </row>
  </sheetData>
  <mergeCells count="15">
    <mergeCell ref="B2:E2"/>
    <mergeCell ref="B3:E3"/>
    <mergeCell ref="B20:B24"/>
    <mergeCell ref="C20:C24"/>
    <mergeCell ref="B25:B27"/>
    <mergeCell ref="C25:C27"/>
    <mergeCell ref="D7:D8"/>
    <mergeCell ref="B12:B15"/>
    <mergeCell ref="C12:C15"/>
    <mergeCell ref="D5:E5"/>
    <mergeCell ref="B6:B11"/>
    <mergeCell ref="C6:C11"/>
    <mergeCell ref="D9:D10"/>
    <mergeCell ref="B16:B19"/>
    <mergeCell ref="C16:C1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950" r:id="rId4">
          <objectPr defaultSize="0" autoPict="0" r:id="rId5">
            <anchor moveWithCells="1" sizeWithCells="1">
              <from>
                <xdr:col>3</xdr:col>
                <xdr:colOff>161925</xdr:colOff>
                <xdr:row>11</xdr:row>
                <xdr:rowOff>47625</xdr:rowOff>
              </from>
              <to>
                <xdr:col>3</xdr:col>
                <xdr:colOff>571500</xdr:colOff>
                <xdr:row>11</xdr:row>
                <xdr:rowOff>438150</xdr:rowOff>
              </to>
            </anchor>
          </objectPr>
        </oleObject>
      </mc:Choice>
      <mc:Fallback>
        <oleObject progId="PBrush" shapeId="39950" r:id="rId4"/>
      </mc:Fallback>
    </mc:AlternateContent>
    <mc:AlternateContent xmlns:mc="http://schemas.openxmlformats.org/markup-compatibility/2006">
      <mc:Choice Requires="x14">
        <oleObject progId="PBrush" shapeId="39949" r:id="rId6">
          <objectPr defaultSize="0" autoPict="0" r:id="rId7">
            <anchor moveWithCells="1" sizeWithCells="1">
              <from>
                <xdr:col>3</xdr:col>
                <xdr:colOff>123825</xdr:colOff>
                <xdr:row>12</xdr:row>
                <xdr:rowOff>57150</xdr:rowOff>
              </from>
              <to>
                <xdr:col>3</xdr:col>
                <xdr:colOff>647700</xdr:colOff>
                <xdr:row>12</xdr:row>
                <xdr:rowOff>428625</xdr:rowOff>
              </to>
            </anchor>
          </objectPr>
        </oleObject>
      </mc:Choice>
      <mc:Fallback>
        <oleObject progId="PBrush" shapeId="39949" r:id="rId6"/>
      </mc:Fallback>
    </mc:AlternateContent>
    <mc:AlternateContent xmlns:mc="http://schemas.openxmlformats.org/markup-compatibility/2006">
      <mc:Choice Requires="x14">
        <oleObject progId="PBrush" shapeId="39947" r:id="rId8">
          <objectPr defaultSize="0" autoPict="0" r:id="rId9">
            <anchor moveWithCells="1" sizeWithCells="1">
              <from>
                <xdr:col>3</xdr:col>
                <xdr:colOff>161925</xdr:colOff>
                <xdr:row>15</xdr:row>
                <xdr:rowOff>57150</xdr:rowOff>
              </from>
              <to>
                <xdr:col>3</xdr:col>
                <xdr:colOff>600075</xdr:colOff>
                <xdr:row>15</xdr:row>
                <xdr:rowOff>476250</xdr:rowOff>
              </to>
            </anchor>
          </objectPr>
        </oleObject>
      </mc:Choice>
      <mc:Fallback>
        <oleObject progId="PBrush" shapeId="39947" r:id="rId8"/>
      </mc:Fallback>
    </mc:AlternateContent>
    <mc:AlternateContent xmlns:mc="http://schemas.openxmlformats.org/markup-compatibility/2006">
      <mc:Choice Requires="x14">
        <oleObject progId="PBrush" shapeId="39946" r:id="rId10">
          <objectPr defaultSize="0" autoPict="0" r:id="rId11">
            <anchor moveWithCells="1" sizeWithCells="1">
              <from>
                <xdr:col>3</xdr:col>
                <xdr:colOff>161925</xdr:colOff>
                <xdr:row>16</xdr:row>
                <xdr:rowOff>28575</xdr:rowOff>
              </from>
              <to>
                <xdr:col>3</xdr:col>
                <xdr:colOff>581025</xdr:colOff>
                <xdr:row>16</xdr:row>
                <xdr:rowOff>447675</xdr:rowOff>
              </to>
            </anchor>
          </objectPr>
        </oleObject>
      </mc:Choice>
      <mc:Fallback>
        <oleObject progId="PBrush" shapeId="39946" r:id="rId10"/>
      </mc:Fallback>
    </mc:AlternateContent>
    <mc:AlternateContent xmlns:mc="http://schemas.openxmlformats.org/markup-compatibility/2006">
      <mc:Choice Requires="x14">
        <oleObject progId="PBrush" shapeId="39945" r:id="rId12">
          <objectPr defaultSize="0" autoPict="0" r:id="rId13">
            <anchor moveWithCells="1" sizeWithCells="1">
              <from>
                <xdr:col>3</xdr:col>
                <xdr:colOff>142875</xdr:colOff>
                <xdr:row>17</xdr:row>
                <xdr:rowOff>19050</xdr:rowOff>
              </from>
              <to>
                <xdr:col>3</xdr:col>
                <xdr:colOff>590550</xdr:colOff>
                <xdr:row>17</xdr:row>
                <xdr:rowOff>466725</xdr:rowOff>
              </to>
            </anchor>
          </objectPr>
        </oleObject>
      </mc:Choice>
      <mc:Fallback>
        <oleObject progId="PBrush" shapeId="39945" r:id="rId12"/>
      </mc:Fallback>
    </mc:AlternateContent>
    <mc:AlternateContent xmlns:mc="http://schemas.openxmlformats.org/markup-compatibility/2006">
      <mc:Choice Requires="x14">
        <oleObject progId="PBrush" shapeId="39944" r:id="rId14">
          <objectPr defaultSize="0" autoPict="0" r:id="rId15">
            <anchor moveWithCells="1" sizeWithCells="1">
              <from>
                <xdr:col>3</xdr:col>
                <xdr:colOff>171450</xdr:colOff>
                <xdr:row>18</xdr:row>
                <xdr:rowOff>38100</xdr:rowOff>
              </from>
              <to>
                <xdr:col>3</xdr:col>
                <xdr:colOff>581025</xdr:colOff>
                <xdr:row>18</xdr:row>
                <xdr:rowOff>419100</xdr:rowOff>
              </to>
            </anchor>
          </objectPr>
        </oleObject>
      </mc:Choice>
      <mc:Fallback>
        <oleObject progId="PBrush" shapeId="39944" r:id="rId14"/>
      </mc:Fallback>
    </mc:AlternateContent>
    <mc:AlternateContent xmlns:mc="http://schemas.openxmlformats.org/markup-compatibility/2006">
      <mc:Choice Requires="x14">
        <oleObject progId="PBrush" shapeId="39943" r:id="rId16">
          <objectPr defaultSize="0" autoPict="0" r:id="rId17">
            <anchor moveWithCells="1" sizeWithCells="1">
              <from>
                <xdr:col>3</xdr:col>
                <xdr:colOff>123825</xdr:colOff>
                <xdr:row>19</xdr:row>
                <xdr:rowOff>76200</xdr:rowOff>
              </from>
              <to>
                <xdr:col>3</xdr:col>
                <xdr:colOff>609600</xdr:colOff>
                <xdr:row>19</xdr:row>
                <xdr:rowOff>400050</xdr:rowOff>
              </to>
            </anchor>
          </objectPr>
        </oleObject>
      </mc:Choice>
      <mc:Fallback>
        <oleObject progId="PBrush" shapeId="39943" r:id="rId16"/>
      </mc:Fallback>
    </mc:AlternateContent>
    <mc:AlternateContent xmlns:mc="http://schemas.openxmlformats.org/markup-compatibility/2006">
      <mc:Choice Requires="x14">
        <oleObject progId="PBrush" shapeId="39942" r:id="rId18">
          <objectPr defaultSize="0" autoPict="0" r:id="rId19">
            <anchor moveWithCells="1" sizeWithCells="1">
              <from>
                <xdr:col>3</xdr:col>
                <xdr:colOff>161925</xdr:colOff>
                <xdr:row>20</xdr:row>
                <xdr:rowOff>28575</xdr:rowOff>
              </from>
              <to>
                <xdr:col>3</xdr:col>
                <xdr:colOff>561975</xdr:colOff>
                <xdr:row>20</xdr:row>
                <xdr:rowOff>476250</xdr:rowOff>
              </to>
            </anchor>
          </objectPr>
        </oleObject>
      </mc:Choice>
      <mc:Fallback>
        <oleObject progId="PBrush" shapeId="39942" r:id="rId18"/>
      </mc:Fallback>
    </mc:AlternateContent>
    <mc:AlternateContent xmlns:mc="http://schemas.openxmlformats.org/markup-compatibility/2006">
      <mc:Choice Requires="x14">
        <oleObject progId="PBrush" shapeId="39941" r:id="rId20">
          <objectPr defaultSize="0" autoPict="0" r:id="rId21">
            <anchor moveWithCells="1" sizeWithCells="1">
              <from>
                <xdr:col>3</xdr:col>
                <xdr:colOff>200025</xdr:colOff>
                <xdr:row>21</xdr:row>
                <xdr:rowOff>28575</xdr:rowOff>
              </from>
              <to>
                <xdr:col>3</xdr:col>
                <xdr:colOff>571500</xdr:colOff>
                <xdr:row>21</xdr:row>
                <xdr:rowOff>476250</xdr:rowOff>
              </to>
            </anchor>
          </objectPr>
        </oleObject>
      </mc:Choice>
      <mc:Fallback>
        <oleObject progId="PBrush" shapeId="39941" r:id="rId20"/>
      </mc:Fallback>
    </mc:AlternateContent>
    <mc:AlternateContent xmlns:mc="http://schemas.openxmlformats.org/markup-compatibility/2006">
      <mc:Choice Requires="x14">
        <oleObject progId="PBrush" shapeId="39940" r:id="rId22">
          <objectPr defaultSize="0" autoPict="0" r:id="rId23">
            <anchor moveWithCells="1" sizeWithCells="1">
              <from>
                <xdr:col>3</xdr:col>
                <xdr:colOff>180975</xdr:colOff>
                <xdr:row>23</xdr:row>
                <xdr:rowOff>19050</xdr:rowOff>
              </from>
              <to>
                <xdr:col>3</xdr:col>
                <xdr:colOff>619125</xdr:colOff>
                <xdr:row>23</xdr:row>
                <xdr:rowOff>476250</xdr:rowOff>
              </to>
            </anchor>
          </objectPr>
        </oleObject>
      </mc:Choice>
      <mc:Fallback>
        <oleObject progId="PBrush" shapeId="39940" r:id="rId22"/>
      </mc:Fallback>
    </mc:AlternateContent>
    <mc:AlternateContent xmlns:mc="http://schemas.openxmlformats.org/markup-compatibility/2006">
      <mc:Choice Requires="x14">
        <oleObject progId="PBrush" shapeId="39939" r:id="rId24">
          <objectPr defaultSize="0" autoPict="0" r:id="rId25">
            <anchor moveWithCells="1" sizeWithCells="1">
              <from>
                <xdr:col>3</xdr:col>
                <xdr:colOff>142875</xdr:colOff>
                <xdr:row>24</xdr:row>
                <xdr:rowOff>28575</xdr:rowOff>
              </from>
              <to>
                <xdr:col>3</xdr:col>
                <xdr:colOff>561975</xdr:colOff>
                <xdr:row>24</xdr:row>
                <xdr:rowOff>447675</xdr:rowOff>
              </to>
            </anchor>
          </objectPr>
        </oleObject>
      </mc:Choice>
      <mc:Fallback>
        <oleObject progId="PBrush" shapeId="39939" r:id="rId24"/>
      </mc:Fallback>
    </mc:AlternateContent>
    <mc:AlternateContent xmlns:mc="http://schemas.openxmlformats.org/markup-compatibility/2006">
      <mc:Choice Requires="x14">
        <oleObject progId="PBrush" shapeId="39938" r:id="rId26">
          <objectPr defaultSize="0" autoPict="0" r:id="rId27">
            <anchor moveWithCells="1" sizeWithCells="1">
              <from>
                <xdr:col>3</xdr:col>
                <xdr:colOff>142875</xdr:colOff>
                <xdr:row>25</xdr:row>
                <xdr:rowOff>19050</xdr:rowOff>
              </from>
              <to>
                <xdr:col>3</xdr:col>
                <xdr:colOff>561975</xdr:colOff>
                <xdr:row>25</xdr:row>
                <xdr:rowOff>438150</xdr:rowOff>
              </to>
            </anchor>
          </objectPr>
        </oleObject>
      </mc:Choice>
      <mc:Fallback>
        <oleObject progId="PBrush" shapeId="39938" r:id="rId26"/>
      </mc:Fallback>
    </mc:AlternateContent>
    <mc:AlternateContent xmlns:mc="http://schemas.openxmlformats.org/markup-compatibility/2006">
      <mc:Choice Requires="x14">
        <oleObject progId="PBrush" shapeId="39937" r:id="rId28">
          <objectPr defaultSize="0" autoPict="0" r:id="rId29">
            <anchor moveWithCells="1" sizeWithCells="1">
              <from>
                <xdr:col>3</xdr:col>
                <xdr:colOff>180975</xdr:colOff>
                <xdr:row>26</xdr:row>
                <xdr:rowOff>28575</xdr:rowOff>
              </from>
              <to>
                <xdr:col>3</xdr:col>
                <xdr:colOff>561975</xdr:colOff>
                <xdr:row>26</xdr:row>
                <xdr:rowOff>457200</xdr:rowOff>
              </to>
            </anchor>
          </objectPr>
        </oleObject>
      </mc:Choice>
      <mc:Fallback>
        <oleObject progId="PBrush" shapeId="39937" r:id="rId28"/>
      </mc:Fallback>
    </mc:AlternateContent>
    <mc:AlternateContent xmlns:mc="http://schemas.openxmlformats.org/markup-compatibility/2006">
      <mc:Choice Requires="x14">
        <oleObject progId="PBrush" shapeId="39955" r:id="rId30">
          <objectPr defaultSize="0" autoPict="0" r:id="rId31">
            <anchor moveWithCells="1" sizeWithCells="1">
              <from>
                <xdr:col>3</xdr:col>
                <xdr:colOff>104775</xdr:colOff>
                <xdr:row>13</xdr:row>
                <xdr:rowOff>28575</xdr:rowOff>
              </from>
              <to>
                <xdr:col>3</xdr:col>
                <xdr:colOff>647700</xdr:colOff>
                <xdr:row>13</xdr:row>
                <xdr:rowOff>428625</xdr:rowOff>
              </to>
            </anchor>
          </objectPr>
        </oleObject>
      </mc:Choice>
      <mc:Fallback>
        <oleObject progId="PBrush" shapeId="39955" r:id="rId3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56"/>
  <sheetViews>
    <sheetView showGridLines="0" zoomScale="120" zoomScaleNormal="120" workbookViewId="0">
      <selection activeCell="F5" sqref="F5"/>
    </sheetView>
  </sheetViews>
  <sheetFormatPr baseColWidth="10" defaultColWidth="11.42578125" defaultRowHeight="15" x14ac:dyDescent="0.25"/>
  <cols>
    <col min="1" max="1" width="15.42578125" style="25" customWidth="1"/>
    <col min="2" max="2" width="52.42578125" style="1" customWidth="1"/>
    <col min="3" max="3" width="71.42578125" style="1" customWidth="1"/>
    <col min="4" max="16384" width="11.42578125" style="1"/>
  </cols>
  <sheetData>
    <row r="1" spans="1:7" ht="41.25" customHeight="1" x14ac:dyDescent="0.25">
      <c r="A1" s="416" t="s">
        <v>253</v>
      </c>
      <c r="B1" s="417"/>
      <c r="C1" s="417"/>
      <c r="D1" s="99"/>
      <c r="E1" s="99"/>
      <c r="F1" s="7"/>
      <c r="G1" s="7"/>
    </row>
    <row r="2" spans="1:7" ht="76.5" customHeight="1" x14ac:dyDescent="0.25">
      <c r="A2" s="431" t="s">
        <v>254</v>
      </c>
      <c r="B2" s="431"/>
      <c r="C2" s="431"/>
    </row>
    <row r="4" spans="1:7" ht="47.25" x14ac:dyDescent="0.25">
      <c r="A4" s="139" t="s">
        <v>255</v>
      </c>
      <c r="B4" s="139" t="s">
        <v>256</v>
      </c>
      <c r="C4" s="140" t="s">
        <v>257</v>
      </c>
    </row>
    <row r="5" spans="1:7" x14ac:dyDescent="0.25">
      <c r="A5" s="143">
        <v>1</v>
      </c>
      <c r="B5" s="144" t="s">
        <v>258</v>
      </c>
      <c r="C5" s="144" t="s">
        <v>259</v>
      </c>
    </row>
    <row r="6" spans="1:7" x14ac:dyDescent="0.25">
      <c r="A6" s="143">
        <v>2</v>
      </c>
      <c r="B6" s="144" t="s">
        <v>260</v>
      </c>
      <c r="C6" s="144" t="s">
        <v>261</v>
      </c>
    </row>
    <row r="7" spans="1:7" ht="25.5" x14ac:dyDescent="0.25">
      <c r="A7" s="143">
        <v>3</v>
      </c>
      <c r="B7" s="144" t="s">
        <v>262</v>
      </c>
      <c r="C7" s="144" t="s">
        <v>263</v>
      </c>
    </row>
    <row r="8" spans="1:7" x14ac:dyDescent="0.25">
      <c r="A8" s="143">
        <v>4</v>
      </c>
      <c r="B8" s="144" t="s">
        <v>264</v>
      </c>
      <c r="C8" s="144" t="s">
        <v>265</v>
      </c>
    </row>
    <row r="9" spans="1:7" ht="25.5" x14ac:dyDescent="0.25">
      <c r="A9" s="143">
        <v>5</v>
      </c>
      <c r="B9" s="144" t="s">
        <v>266</v>
      </c>
      <c r="C9" s="144" t="s">
        <v>267</v>
      </c>
    </row>
    <row r="10" spans="1:7" x14ac:dyDescent="0.25">
      <c r="A10" s="143">
        <v>6</v>
      </c>
      <c r="B10" s="144" t="s">
        <v>268</v>
      </c>
      <c r="C10" s="144" t="s">
        <v>269</v>
      </c>
    </row>
    <row r="11" spans="1:7" x14ac:dyDescent="0.25">
      <c r="A11" s="143">
        <v>7</v>
      </c>
      <c r="B11" s="144" t="s">
        <v>270</v>
      </c>
      <c r="C11" s="144" t="s">
        <v>271</v>
      </c>
    </row>
    <row r="12" spans="1:7" x14ac:dyDescent="0.25">
      <c r="A12" s="143">
        <v>8</v>
      </c>
      <c r="B12" s="144" t="s">
        <v>268</v>
      </c>
      <c r="C12" s="144" t="s">
        <v>272</v>
      </c>
    </row>
    <row r="13" spans="1:7" ht="25.5" x14ac:dyDescent="0.25">
      <c r="A13" s="143">
        <v>9</v>
      </c>
      <c r="B13" s="144" t="s">
        <v>273</v>
      </c>
      <c r="C13" s="144" t="s">
        <v>274</v>
      </c>
    </row>
    <row r="14" spans="1:7" x14ac:dyDescent="0.25">
      <c r="A14" s="143">
        <v>10</v>
      </c>
      <c r="B14" s="144" t="s">
        <v>275</v>
      </c>
      <c r="C14" s="144" t="s">
        <v>276</v>
      </c>
    </row>
    <row r="15" spans="1:7" ht="25.5" x14ac:dyDescent="0.25">
      <c r="A15" s="143">
        <v>11</v>
      </c>
      <c r="B15" s="144" t="s">
        <v>277</v>
      </c>
      <c r="C15" s="144" t="s">
        <v>278</v>
      </c>
    </row>
    <row r="16" spans="1:7" ht="25.5" x14ac:dyDescent="0.25">
      <c r="A16" s="143">
        <v>12</v>
      </c>
      <c r="B16" s="144" t="s">
        <v>279</v>
      </c>
      <c r="C16" s="144" t="s">
        <v>280</v>
      </c>
    </row>
    <row r="17" spans="1:3" ht="25.5" x14ac:dyDescent="0.25">
      <c r="A17" s="143">
        <v>13</v>
      </c>
      <c r="B17" s="144" t="s">
        <v>281</v>
      </c>
      <c r="C17" s="144" t="s">
        <v>282</v>
      </c>
    </row>
    <row r="18" spans="1:3" x14ac:dyDescent="0.25">
      <c r="A18" s="143">
        <v>14</v>
      </c>
      <c r="B18" s="144" t="s">
        <v>283</v>
      </c>
      <c r="C18" s="144" t="s">
        <v>284</v>
      </c>
    </row>
    <row r="19" spans="1:3" x14ac:dyDescent="0.25">
      <c r="A19" s="143">
        <v>15</v>
      </c>
      <c r="B19" s="144" t="s">
        <v>285</v>
      </c>
      <c r="C19" s="144" t="s">
        <v>286</v>
      </c>
    </row>
    <row r="20" spans="1:3" ht="25.5" x14ac:dyDescent="0.25">
      <c r="A20" s="143">
        <v>16</v>
      </c>
      <c r="B20" s="144" t="s">
        <v>287</v>
      </c>
      <c r="C20" s="144" t="s">
        <v>288</v>
      </c>
    </row>
    <row r="21" spans="1:3" x14ac:dyDescent="0.25">
      <c r="A21" s="143">
        <v>17</v>
      </c>
      <c r="B21" s="144" t="s">
        <v>289</v>
      </c>
      <c r="C21" s="144" t="s">
        <v>290</v>
      </c>
    </row>
    <row r="22" spans="1:3" ht="25.5" x14ac:dyDescent="0.25">
      <c r="A22" s="143">
        <v>18</v>
      </c>
      <c r="B22" s="144" t="s">
        <v>289</v>
      </c>
      <c r="C22" s="144" t="s">
        <v>291</v>
      </c>
    </row>
    <row r="23" spans="1:3" ht="25.5" x14ac:dyDescent="0.25">
      <c r="A23" s="143">
        <v>19</v>
      </c>
      <c r="B23" s="144" t="s">
        <v>289</v>
      </c>
      <c r="C23" s="144" t="s">
        <v>292</v>
      </c>
    </row>
    <row r="24" spans="1:3" x14ac:dyDescent="0.25">
      <c r="A24" s="143">
        <v>20</v>
      </c>
      <c r="B24" s="144" t="s">
        <v>289</v>
      </c>
      <c r="C24" s="144" t="s">
        <v>293</v>
      </c>
    </row>
    <row r="25" spans="1:3" ht="38.25" x14ac:dyDescent="0.25">
      <c r="A25" s="143">
        <v>21</v>
      </c>
      <c r="B25" s="144" t="s">
        <v>294</v>
      </c>
      <c r="C25" s="144" t="s">
        <v>295</v>
      </c>
    </row>
    <row r="26" spans="1:3" x14ac:dyDescent="0.25">
      <c r="A26" s="143">
        <v>22</v>
      </c>
      <c r="B26" s="144" t="s">
        <v>296</v>
      </c>
      <c r="C26" s="144" t="s">
        <v>297</v>
      </c>
    </row>
    <row r="27" spans="1:3" ht="25.5" x14ac:dyDescent="0.25">
      <c r="A27" s="143">
        <v>23</v>
      </c>
      <c r="B27" s="144" t="s">
        <v>298</v>
      </c>
      <c r="C27" s="144" t="s">
        <v>299</v>
      </c>
    </row>
    <row r="28" spans="1:3" ht="25.5" x14ac:dyDescent="0.25">
      <c r="A28" s="143">
        <v>24</v>
      </c>
      <c r="B28" s="144" t="s">
        <v>300</v>
      </c>
      <c r="C28" s="144" t="s">
        <v>301</v>
      </c>
    </row>
    <row r="29" spans="1:3" x14ac:dyDescent="0.25">
      <c r="A29" s="143">
        <v>25</v>
      </c>
      <c r="B29" s="144" t="s">
        <v>302</v>
      </c>
      <c r="C29" s="144" t="s">
        <v>303</v>
      </c>
    </row>
    <row r="30" spans="1:3" ht="25.5" x14ac:dyDescent="0.25">
      <c r="A30" s="143">
        <v>26</v>
      </c>
      <c r="B30" s="144" t="s">
        <v>304</v>
      </c>
      <c r="C30" s="144" t="s">
        <v>305</v>
      </c>
    </row>
    <row r="31" spans="1:3" x14ac:dyDescent="0.25">
      <c r="A31" s="143">
        <v>27</v>
      </c>
      <c r="B31" s="144" t="s">
        <v>306</v>
      </c>
      <c r="C31" s="144" t="s">
        <v>307</v>
      </c>
    </row>
    <row r="32" spans="1:3" x14ac:dyDescent="0.25">
      <c r="A32" s="143">
        <v>28</v>
      </c>
      <c r="B32" s="144" t="s">
        <v>308</v>
      </c>
      <c r="C32" s="144" t="s">
        <v>309</v>
      </c>
    </row>
    <row r="33" spans="1:3" ht="25.5" x14ac:dyDescent="0.25">
      <c r="A33" s="143">
        <v>29</v>
      </c>
      <c r="B33" s="144" t="s">
        <v>310</v>
      </c>
      <c r="C33" s="144" t="s">
        <v>311</v>
      </c>
    </row>
    <row r="34" spans="1:3" ht="25.5" x14ac:dyDescent="0.25">
      <c r="A34" s="143">
        <v>30</v>
      </c>
      <c r="B34" s="144" t="s">
        <v>312</v>
      </c>
      <c r="C34" s="144" t="s">
        <v>313</v>
      </c>
    </row>
    <row r="35" spans="1:3" ht="25.5" x14ac:dyDescent="0.25">
      <c r="A35" s="143">
        <v>31</v>
      </c>
      <c r="B35" s="144" t="s">
        <v>314</v>
      </c>
      <c r="C35" s="144" t="s">
        <v>315</v>
      </c>
    </row>
    <row r="36" spans="1:3" x14ac:dyDescent="0.25">
      <c r="A36" s="143">
        <v>32</v>
      </c>
      <c r="B36" s="144" t="s">
        <v>316</v>
      </c>
      <c r="C36" s="144" t="s">
        <v>317</v>
      </c>
    </row>
    <row r="37" spans="1:3" x14ac:dyDescent="0.25">
      <c r="A37" s="143">
        <v>33</v>
      </c>
      <c r="B37" s="144" t="s">
        <v>318</v>
      </c>
      <c r="C37" s="144" t="s">
        <v>319</v>
      </c>
    </row>
    <row r="38" spans="1:3" x14ac:dyDescent="0.25">
      <c r="A38" s="143">
        <v>34</v>
      </c>
      <c r="B38" s="144" t="s">
        <v>320</v>
      </c>
      <c r="C38" s="144" t="s">
        <v>321</v>
      </c>
    </row>
    <row r="39" spans="1:3" x14ac:dyDescent="0.25">
      <c r="A39" s="143">
        <v>35</v>
      </c>
      <c r="B39" s="144" t="s">
        <v>322</v>
      </c>
      <c r="C39" s="144" t="s">
        <v>323</v>
      </c>
    </row>
    <row r="40" spans="1:3" x14ac:dyDescent="0.25">
      <c r="A40" s="143">
        <v>36</v>
      </c>
      <c r="B40" s="144" t="s">
        <v>296</v>
      </c>
      <c r="C40" s="144" t="s">
        <v>324</v>
      </c>
    </row>
    <row r="41" spans="1:3" x14ac:dyDescent="0.25">
      <c r="A41" s="143">
        <v>37</v>
      </c>
      <c r="B41" s="144" t="s">
        <v>325</v>
      </c>
      <c r="C41" s="144" t="s">
        <v>326</v>
      </c>
    </row>
    <row r="42" spans="1:3" x14ac:dyDescent="0.25">
      <c r="A42" s="143">
        <v>38</v>
      </c>
      <c r="B42" s="144" t="s">
        <v>327</v>
      </c>
      <c r="C42" s="144" t="s">
        <v>328</v>
      </c>
    </row>
    <row r="43" spans="1:3" x14ac:dyDescent="0.25">
      <c r="A43" s="143">
        <v>39</v>
      </c>
      <c r="B43" s="144" t="s">
        <v>329</v>
      </c>
      <c r="C43" s="144" t="s">
        <v>330</v>
      </c>
    </row>
    <row r="44" spans="1:3" ht="25.5" x14ac:dyDescent="0.25">
      <c r="A44" s="143">
        <v>40</v>
      </c>
      <c r="B44" s="144" t="s">
        <v>331</v>
      </c>
      <c r="C44" s="144" t="s">
        <v>332</v>
      </c>
    </row>
    <row r="45" spans="1:3" ht="25.5" x14ac:dyDescent="0.25">
      <c r="A45" s="143">
        <v>41</v>
      </c>
      <c r="B45" s="144" t="s">
        <v>329</v>
      </c>
      <c r="C45" s="144" t="s">
        <v>333</v>
      </c>
    </row>
    <row r="46" spans="1:3" x14ac:dyDescent="0.25">
      <c r="A46" s="143">
        <v>42</v>
      </c>
      <c r="B46" s="144" t="s">
        <v>334</v>
      </c>
      <c r="C46" s="144" t="s">
        <v>335</v>
      </c>
    </row>
    <row r="47" spans="1:3" x14ac:dyDescent="0.25">
      <c r="A47" s="143">
        <v>43</v>
      </c>
      <c r="B47" s="144" t="s">
        <v>336</v>
      </c>
      <c r="C47" s="144" t="s">
        <v>337</v>
      </c>
    </row>
    <row r="48" spans="1:3" ht="25.5" x14ac:dyDescent="0.25">
      <c r="A48" s="143">
        <v>44</v>
      </c>
      <c r="B48" s="144" t="s">
        <v>338</v>
      </c>
      <c r="C48" s="144" t="s">
        <v>339</v>
      </c>
    </row>
    <row r="49" spans="1:3" x14ac:dyDescent="0.25">
      <c r="A49" s="143">
        <v>45</v>
      </c>
      <c r="B49" s="144" t="s">
        <v>340</v>
      </c>
      <c r="C49" s="144" t="s">
        <v>341</v>
      </c>
    </row>
    <row r="50" spans="1:3" x14ac:dyDescent="0.25">
      <c r="A50" s="143">
        <v>46</v>
      </c>
      <c r="B50" s="144" t="s">
        <v>342</v>
      </c>
      <c r="C50" s="144" t="s">
        <v>343</v>
      </c>
    </row>
    <row r="51" spans="1:3" ht="25.5" x14ac:dyDescent="0.25">
      <c r="A51" s="143">
        <v>47</v>
      </c>
      <c r="B51" s="144" t="s">
        <v>344</v>
      </c>
      <c r="C51" s="144" t="s">
        <v>345</v>
      </c>
    </row>
    <row r="52" spans="1:3" x14ac:dyDescent="0.25">
      <c r="A52" s="143">
        <v>48</v>
      </c>
      <c r="B52" s="144" t="s">
        <v>346</v>
      </c>
      <c r="C52" s="144" t="s">
        <v>347</v>
      </c>
    </row>
    <row r="53" spans="1:3" ht="25.5" x14ac:dyDescent="0.25">
      <c r="A53" s="143">
        <v>49</v>
      </c>
      <c r="B53" s="144" t="s">
        <v>346</v>
      </c>
      <c r="C53" s="144" t="s">
        <v>348</v>
      </c>
    </row>
    <row r="54" spans="1:3" x14ac:dyDescent="0.25">
      <c r="A54" s="143">
        <v>50</v>
      </c>
      <c r="B54" s="144" t="s">
        <v>346</v>
      </c>
      <c r="C54" s="144" t="s">
        <v>349</v>
      </c>
    </row>
    <row r="55" spans="1:3" x14ac:dyDescent="0.25">
      <c r="A55" s="143">
        <v>51</v>
      </c>
      <c r="B55" s="144" t="s">
        <v>350</v>
      </c>
      <c r="C55" s="144" t="s">
        <v>351</v>
      </c>
    </row>
    <row r="56" spans="1:3" x14ac:dyDescent="0.25">
      <c r="A56" s="432" t="s">
        <v>352</v>
      </c>
      <c r="B56" s="432"/>
      <c r="C56" s="432"/>
    </row>
  </sheetData>
  <mergeCells count="3">
    <mergeCell ref="A1:C1"/>
    <mergeCell ref="A2:C2"/>
    <mergeCell ref="A56:C5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L18"/>
  <sheetViews>
    <sheetView showGridLines="0" zoomScale="90" zoomScaleNormal="90" workbookViewId="0">
      <pane ySplit="3" topLeftCell="A4" activePane="bottomLeft" state="frozen"/>
      <selection activeCell="A5" sqref="A5"/>
      <selection pane="bottomLeft" activeCell="P7" sqref="P7"/>
    </sheetView>
  </sheetViews>
  <sheetFormatPr baseColWidth="10" defaultColWidth="11.42578125" defaultRowHeight="15" x14ac:dyDescent="0.25"/>
  <cols>
    <col min="1" max="1" width="8" style="1" customWidth="1"/>
    <col min="2" max="2" width="13.140625" style="1" customWidth="1"/>
    <col min="3" max="3" width="8.7109375" style="1" hidden="1" customWidth="1"/>
    <col min="4" max="6" width="5.42578125" style="1" customWidth="1"/>
    <col min="7" max="7" width="23.28515625" style="1" customWidth="1"/>
    <col min="8" max="8" width="43.7109375" style="1" customWidth="1"/>
    <col min="9" max="9" width="27.28515625" style="1" customWidth="1"/>
    <col min="10" max="12" width="10" style="1" customWidth="1"/>
    <col min="13" max="16384" width="11.42578125" style="1"/>
  </cols>
  <sheetData>
    <row r="2" spans="2:12" s="7" customFormat="1" ht="34.5" customHeight="1" x14ac:dyDescent="0.25">
      <c r="B2" s="411" t="s">
        <v>353</v>
      </c>
      <c r="C2" s="437"/>
      <c r="D2" s="437"/>
      <c r="E2" s="437"/>
      <c r="F2" s="437"/>
      <c r="G2" s="437"/>
      <c r="H2" s="437"/>
      <c r="I2" s="437"/>
      <c r="J2" s="437"/>
      <c r="K2" s="437"/>
      <c r="L2" s="412"/>
    </row>
    <row r="3" spans="2:12" s="7" customFormat="1" ht="84.75" customHeight="1" x14ac:dyDescent="0.25">
      <c r="B3" s="433" t="s">
        <v>354</v>
      </c>
      <c r="C3" s="434"/>
      <c r="D3" s="76" t="str">
        <f>+Clasificación!B5</f>
        <v xml:space="preserve">GESTIÓN </v>
      </c>
      <c r="E3" s="77" t="str">
        <f>Clasificación!$B$3</f>
        <v>CORRUPCIÓN</v>
      </c>
      <c r="F3" s="145" t="s">
        <v>355</v>
      </c>
      <c r="G3" s="78" t="s">
        <v>356</v>
      </c>
      <c r="H3" s="435" t="s">
        <v>357</v>
      </c>
      <c r="I3" s="436"/>
      <c r="J3" s="62" t="s">
        <v>358</v>
      </c>
      <c r="K3" s="62" t="s">
        <v>359</v>
      </c>
      <c r="L3" s="62" t="s">
        <v>360</v>
      </c>
    </row>
    <row r="4" spans="2:12" s="7" customFormat="1" ht="63.75" customHeight="1" x14ac:dyDescent="0.25">
      <c r="B4" s="98" t="s">
        <v>361</v>
      </c>
      <c r="C4" s="164">
        <v>100</v>
      </c>
      <c r="D4" s="51" t="s">
        <v>362</v>
      </c>
      <c r="E4" s="52" t="s">
        <v>362</v>
      </c>
      <c r="F4" s="52" t="s">
        <v>362</v>
      </c>
      <c r="G4" s="60" t="s">
        <v>363</v>
      </c>
      <c r="H4" s="116" t="s">
        <v>364</v>
      </c>
      <c r="I4" s="116" t="s">
        <v>365</v>
      </c>
      <c r="J4" s="155">
        <v>240</v>
      </c>
      <c r="K4" s="155">
        <f>+(J4/12)</f>
        <v>20</v>
      </c>
      <c r="L4" s="155">
        <f>+(J4/12)/30</f>
        <v>0.66666666666666663</v>
      </c>
    </row>
    <row r="5" spans="2:12" s="7" customFormat="1" ht="63.75" customHeight="1" x14ac:dyDescent="0.25">
      <c r="B5" s="98" t="s">
        <v>102</v>
      </c>
      <c r="C5" s="164">
        <v>80</v>
      </c>
      <c r="D5" s="51" t="s">
        <v>362</v>
      </c>
      <c r="E5" s="52" t="s">
        <v>362</v>
      </c>
      <c r="F5" s="52" t="s">
        <v>362</v>
      </c>
      <c r="G5" s="60" t="s">
        <v>366</v>
      </c>
      <c r="H5" s="116" t="s">
        <v>367</v>
      </c>
      <c r="I5" s="116" t="s">
        <v>368</v>
      </c>
      <c r="J5" s="155">
        <v>48</v>
      </c>
      <c r="K5" s="155">
        <f t="shared" ref="K5:K8" si="0">+(J5/12)</f>
        <v>4</v>
      </c>
      <c r="L5" s="155">
        <f>+(J5/12)/30</f>
        <v>0.13333333333333333</v>
      </c>
    </row>
    <row r="6" spans="2:12" s="7" customFormat="1" ht="70.5" customHeight="1" x14ac:dyDescent="0.25">
      <c r="B6" s="98" t="s">
        <v>369</v>
      </c>
      <c r="C6" s="164">
        <v>60</v>
      </c>
      <c r="D6" s="51" t="s">
        <v>362</v>
      </c>
      <c r="E6" s="52" t="s">
        <v>362</v>
      </c>
      <c r="F6" s="52" t="s">
        <v>362</v>
      </c>
      <c r="G6" s="60" t="s">
        <v>370</v>
      </c>
      <c r="H6" s="116" t="s">
        <v>371</v>
      </c>
      <c r="I6" s="116" t="s">
        <v>372</v>
      </c>
      <c r="J6" s="155">
        <v>12</v>
      </c>
      <c r="K6" s="155">
        <f t="shared" si="0"/>
        <v>1</v>
      </c>
      <c r="L6" s="155">
        <f>+(J6/12)/30</f>
        <v>3.3333333333333333E-2</v>
      </c>
    </row>
    <row r="7" spans="2:12" s="7" customFormat="1" ht="71.25" customHeight="1" x14ac:dyDescent="0.25">
      <c r="B7" s="98" t="s">
        <v>98</v>
      </c>
      <c r="C7" s="164">
        <v>40</v>
      </c>
      <c r="D7" s="51" t="s">
        <v>362</v>
      </c>
      <c r="E7" s="52" t="s">
        <v>362</v>
      </c>
      <c r="F7" s="52" t="s">
        <v>362</v>
      </c>
      <c r="G7" s="60" t="s">
        <v>373</v>
      </c>
      <c r="H7" s="116" t="s">
        <v>374</v>
      </c>
      <c r="I7" s="116"/>
      <c r="J7" s="155">
        <v>2</v>
      </c>
      <c r="K7" s="155">
        <f t="shared" si="0"/>
        <v>0.16666666666666666</v>
      </c>
      <c r="L7" s="155">
        <f>+(J7/12)/30</f>
        <v>5.5555555555555549E-3</v>
      </c>
    </row>
    <row r="8" spans="2:12" s="7" customFormat="1" ht="63.75" customHeight="1" x14ac:dyDescent="0.25">
      <c r="B8" s="98" t="s">
        <v>375</v>
      </c>
      <c r="C8" s="164">
        <v>20</v>
      </c>
      <c r="D8" s="51" t="s">
        <v>362</v>
      </c>
      <c r="E8" s="52" t="s">
        <v>362</v>
      </c>
      <c r="F8" s="51" t="s">
        <v>362</v>
      </c>
      <c r="G8" s="60" t="s">
        <v>376</v>
      </c>
      <c r="H8" s="116" t="s">
        <v>377</v>
      </c>
      <c r="I8" s="116"/>
      <c r="J8" s="155">
        <v>2</v>
      </c>
      <c r="K8" s="155">
        <f t="shared" si="0"/>
        <v>0.16666666666666666</v>
      </c>
      <c r="L8" s="155">
        <f>+(J8/12)/30</f>
        <v>5.5555555555555549E-3</v>
      </c>
    </row>
    <row r="9" spans="2:12" s="7" customFormat="1" x14ac:dyDescent="0.25">
      <c r="B9" s="8"/>
      <c r="C9" s="9"/>
    </row>
    <row r="10" spans="2:12" s="7" customFormat="1" x14ac:dyDescent="0.25">
      <c r="B10" s="35"/>
      <c r="C10" s="35"/>
      <c r="D10" s="35"/>
      <c r="E10" s="35"/>
      <c r="F10" s="35"/>
      <c r="G10" s="35"/>
      <c r="H10" s="35"/>
      <c r="I10" s="35"/>
    </row>
    <row r="11" spans="2:12" s="7" customFormat="1" x14ac:dyDescent="0.25">
      <c r="B11" s="35"/>
      <c r="C11" s="35"/>
      <c r="D11" s="35"/>
      <c r="E11" s="35"/>
      <c r="F11" s="35"/>
      <c r="G11" s="35"/>
      <c r="H11" s="35"/>
      <c r="I11" s="35"/>
    </row>
    <row r="12" spans="2:12" s="7" customFormat="1" x14ac:dyDescent="0.25">
      <c r="B12" s="35"/>
      <c r="C12" s="35"/>
      <c r="D12" s="35"/>
      <c r="E12" s="35"/>
      <c r="F12" s="35"/>
      <c r="G12" s="35"/>
      <c r="H12" s="35"/>
      <c r="I12" s="35"/>
    </row>
    <row r="13" spans="2:12" s="7" customFormat="1" x14ac:dyDescent="0.25">
      <c r="B13" s="35"/>
      <c r="C13" s="35"/>
      <c r="D13" s="35"/>
      <c r="E13" s="35"/>
      <c r="F13" s="35"/>
      <c r="G13" s="35"/>
      <c r="H13" s="35"/>
      <c r="I13" s="35"/>
    </row>
    <row r="14" spans="2:12" s="7" customFormat="1" x14ac:dyDescent="0.25"/>
    <row r="15" spans="2:12" s="7" customFormat="1" x14ac:dyDescent="0.25"/>
    <row r="16" spans="2:12" s="7" customFormat="1" x14ac:dyDescent="0.25"/>
    <row r="17" s="7" customFormat="1" x14ac:dyDescent="0.25"/>
    <row r="18" s="7" customFormat="1" x14ac:dyDescent="0.25"/>
  </sheetData>
  <mergeCells count="3">
    <mergeCell ref="B3:C3"/>
    <mergeCell ref="H3:I3"/>
    <mergeCell ref="B2:L2"/>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EDDB6E912D96244A43B45278196AD8B" ma:contentTypeVersion="34" ma:contentTypeDescription="Crear nuevo documento." ma:contentTypeScope="" ma:versionID="c02d2aec0edfb8af16ffa2393f309ab1">
  <xsd:schema xmlns:xsd="http://www.w3.org/2001/XMLSchema" xmlns:xs="http://www.w3.org/2001/XMLSchema" xmlns:p="http://schemas.microsoft.com/office/2006/metadata/properties" xmlns:ns3="9430067b-4163-4221-8736-913078b16f6e" xmlns:ns4="58838f33-fe43-4af7-b350-2b6bef58dd6d" targetNamespace="http://schemas.microsoft.com/office/2006/metadata/properties" ma:root="true" ma:fieldsID="a441983ad96da6b09941992c4e5bad93" ns3:_="" ns4:_="">
    <xsd:import namespace="9430067b-4163-4221-8736-913078b16f6e"/>
    <xsd:import namespace="58838f33-fe43-4af7-b350-2b6bef58dd6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30067b-4163-4221-8736-913078b16f6e"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838f33-fe43-4af7-b350-2b6bef58dd6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NotebookType" ma:index="17" nillable="true" ma:displayName="Notebook Type" ma:internalName="NotebookType">
      <xsd:simpleType>
        <xsd:restriction base="dms:Text"/>
      </xsd:simpleType>
    </xsd:element>
    <xsd:element name="FolderType" ma:index="18" nillable="true" ma:displayName="Folder Type" ma:internalName="FolderType">
      <xsd:simpleType>
        <xsd:restriction base="dms:Text"/>
      </xsd:simpleType>
    </xsd:element>
    <xsd:element name="CultureName" ma:index="19" nillable="true" ma:displayName="Culture Name" ma:internalName="CultureName">
      <xsd:simpleType>
        <xsd:restriction base="dms:Text"/>
      </xsd:simpleType>
    </xsd:element>
    <xsd:element name="AppVersion" ma:index="20" nillable="true" ma:displayName="App Version" ma:internalName="AppVersion">
      <xsd:simpleType>
        <xsd:restriction base="dms:Text"/>
      </xsd:simpleType>
    </xsd:element>
    <xsd:element name="TeamsChannelId" ma:index="21" nillable="true" ma:displayName="Teams Channel Id" ma:internalName="TeamsChannelId">
      <xsd:simpleType>
        <xsd:restriction base="dms:Text"/>
      </xsd:simpleType>
    </xsd:element>
    <xsd:element name="Owner" ma:index="22"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3" nillable="true" ma:displayName="Math Settings" ma:internalName="Math_Settings">
      <xsd:simpleType>
        <xsd:restriction base="dms:Text"/>
      </xsd:simpleType>
    </xsd:element>
    <xsd:element name="DefaultSectionNames" ma:index="24" nillable="true" ma:displayName="Default Section Names" ma:internalName="DefaultSectionNames">
      <xsd:simpleType>
        <xsd:restriction base="dms:Note">
          <xsd:maxLength value="255"/>
        </xsd:restriction>
      </xsd:simpleType>
    </xsd:element>
    <xsd:element name="Templates" ma:index="25" nillable="true" ma:displayName="Templates" ma:internalName="Templates">
      <xsd:simpleType>
        <xsd:restriction base="dms:Note">
          <xsd:maxLength value="255"/>
        </xsd:restriction>
      </xsd:simpleType>
    </xsd:element>
    <xsd:element name="Teachers" ma:index="26"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7"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8"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9" nillable="true" ma:displayName="Distribution Groups" ma:internalName="Distribution_Groups">
      <xsd:simpleType>
        <xsd:restriction base="dms:Note">
          <xsd:maxLength value="255"/>
        </xsd:restriction>
      </xsd:simpleType>
    </xsd:element>
    <xsd:element name="LMS_Mappings" ma:index="30" nillable="true" ma:displayName="LMS Mappings" ma:internalName="LMS_Mappings">
      <xsd:simpleType>
        <xsd:restriction base="dms:Note">
          <xsd:maxLength value="255"/>
        </xsd:restriction>
      </xsd:simpleType>
    </xsd:element>
    <xsd:element name="Invited_Teachers" ma:index="31" nillable="true" ma:displayName="Invited Teachers" ma:internalName="Invited_Teachers">
      <xsd:simpleType>
        <xsd:restriction base="dms:Note">
          <xsd:maxLength value="255"/>
        </xsd:restriction>
      </xsd:simpleType>
    </xsd:element>
    <xsd:element name="Invited_Students" ma:index="32" nillable="true" ma:displayName="Invited Students" ma:internalName="Invited_Students">
      <xsd:simpleType>
        <xsd:restriction base="dms:Note">
          <xsd:maxLength value="255"/>
        </xsd:restriction>
      </xsd:simpleType>
    </xsd:element>
    <xsd:element name="Self_Registration_Enabled" ma:index="33" nillable="true" ma:displayName="Self Registration Enabled" ma:internalName="Self_Registration_Enabled">
      <xsd:simpleType>
        <xsd:restriction base="dms:Boolean"/>
      </xsd:simpleType>
    </xsd:element>
    <xsd:element name="Has_Teacher_Only_SectionGroup" ma:index="34" nillable="true" ma:displayName="Has Teacher Only SectionGroup" ma:internalName="Has_Teacher_Only_SectionGroup">
      <xsd:simpleType>
        <xsd:restriction base="dms:Boolean"/>
      </xsd:simpleType>
    </xsd:element>
    <xsd:element name="Is_Collaboration_Space_Locked" ma:index="35" nillable="true" ma:displayName="Is Collaboration Space Locked" ma:internalName="Is_Collaboration_Space_Locked">
      <xsd:simpleType>
        <xsd:restriction base="dms:Boolean"/>
      </xsd:simpleType>
    </xsd:element>
    <xsd:element name="IsNotebookLocked" ma:index="36" nillable="true" ma:displayName="Is Notebook Locked" ma:internalName="IsNotebookLocked">
      <xsd:simpleType>
        <xsd:restriction base="dms:Boolea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th_Settings xmlns="58838f33-fe43-4af7-b350-2b6bef58dd6d" xsi:nil="true"/>
    <Is_Collaboration_Space_Locked xmlns="58838f33-fe43-4af7-b350-2b6bef58dd6d" xsi:nil="true"/>
    <Invited_Students xmlns="58838f33-fe43-4af7-b350-2b6bef58dd6d" xsi:nil="true"/>
    <FolderType xmlns="58838f33-fe43-4af7-b350-2b6bef58dd6d" xsi:nil="true"/>
    <Teachers xmlns="58838f33-fe43-4af7-b350-2b6bef58dd6d">
      <UserInfo>
        <DisplayName/>
        <AccountId xsi:nil="true"/>
        <AccountType/>
      </UserInfo>
    </Teachers>
    <Student_Groups xmlns="58838f33-fe43-4af7-b350-2b6bef58dd6d">
      <UserInfo>
        <DisplayName/>
        <AccountId xsi:nil="true"/>
        <AccountType/>
      </UserInfo>
    </Student_Groups>
    <Templates xmlns="58838f33-fe43-4af7-b350-2b6bef58dd6d" xsi:nil="true"/>
    <Self_Registration_Enabled xmlns="58838f33-fe43-4af7-b350-2b6bef58dd6d" xsi:nil="true"/>
    <DefaultSectionNames xmlns="58838f33-fe43-4af7-b350-2b6bef58dd6d" xsi:nil="true"/>
    <AppVersion xmlns="58838f33-fe43-4af7-b350-2b6bef58dd6d" xsi:nil="true"/>
    <LMS_Mappings xmlns="58838f33-fe43-4af7-b350-2b6bef58dd6d" xsi:nil="true"/>
    <CultureName xmlns="58838f33-fe43-4af7-b350-2b6bef58dd6d" xsi:nil="true"/>
    <Students xmlns="58838f33-fe43-4af7-b350-2b6bef58dd6d">
      <UserInfo>
        <DisplayName/>
        <AccountId xsi:nil="true"/>
        <AccountType/>
      </UserInfo>
    </Students>
    <TeamsChannelId xmlns="58838f33-fe43-4af7-b350-2b6bef58dd6d" xsi:nil="true"/>
    <Owner xmlns="58838f33-fe43-4af7-b350-2b6bef58dd6d">
      <UserInfo>
        <DisplayName/>
        <AccountId xsi:nil="true"/>
        <AccountType/>
      </UserInfo>
    </Owner>
    <Distribution_Groups xmlns="58838f33-fe43-4af7-b350-2b6bef58dd6d" xsi:nil="true"/>
    <Has_Teacher_Only_SectionGroup xmlns="58838f33-fe43-4af7-b350-2b6bef58dd6d" xsi:nil="true"/>
    <IsNotebookLocked xmlns="58838f33-fe43-4af7-b350-2b6bef58dd6d" xsi:nil="true"/>
    <NotebookType xmlns="58838f33-fe43-4af7-b350-2b6bef58dd6d" xsi:nil="true"/>
    <Invited_Teachers xmlns="58838f33-fe43-4af7-b350-2b6bef58dd6d" xsi:nil="true"/>
  </documentManagement>
</p:properties>
</file>

<file path=customXml/itemProps1.xml><?xml version="1.0" encoding="utf-8"?>
<ds:datastoreItem xmlns:ds="http://schemas.openxmlformats.org/officeDocument/2006/customXml" ds:itemID="{2D7CDCCF-D9E4-4F66-A8EC-4AFD3D277463}">
  <ds:schemaRefs>
    <ds:schemaRef ds:uri="http://schemas.microsoft.com/sharepoint/v3/contenttype/forms"/>
  </ds:schemaRefs>
</ds:datastoreItem>
</file>

<file path=customXml/itemProps2.xml><?xml version="1.0" encoding="utf-8"?>
<ds:datastoreItem xmlns:ds="http://schemas.openxmlformats.org/officeDocument/2006/customXml" ds:itemID="{8EBA8295-B5A3-46EE-B336-B77983D79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30067b-4163-4221-8736-913078b16f6e"/>
    <ds:schemaRef ds:uri="58838f33-fe43-4af7-b350-2b6bef58d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D22E03-1FDC-40FB-84B4-E3C068C5E640}">
  <ds:schemaRefs>
    <ds:schemaRef ds:uri="http://schemas.microsoft.com/office/2006/metadata/properties"/>
    <ds:schemaRef ds:uri="http://schemas.microsoft.com/office/infopath/2007/PartnerControls"/>
    <ds:schemaRef ds:uri="58838f33-fe43-4af7-b350-2b6bef58dd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Instructivo</vt:lpstr>
      <vt:lpstr>Matriz de Riesgos</vt:lpstr>
      <vt:lpstr>Resultado Mapa de Calor</vt:lpstr>
      <vt:lpstr>Clasificación</vt:lpstr>
      <vt:lpstr>Tipo y consecuencias</vt:lpstr>
      <vt:lpstr>Contexto</vt:lpstr>
      <vt:lpstr>Causas</vt:lpstr>
      <vt:lpstr>Identificación R.Fiscal</vt:lpstr>
      <vt:lpstr>Probabilidad</vt:lpstr>
      <vt:lpstr>Impacto</vt:lpstr>
      <vt:lpstr>Mapa de Calor</vt:lpstr>
      <vt:lpstr>Controles</vt:lpstr>
      <vt:lpstr>INF</vt:lpstr>
      <vt:lpstr>Matriz Calificación</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UIS</cp:lastModifiedBy>
  <cp:revision/>
  <dcterms:created xsi:type="dcterms:W3CDTF">2019-09-24T15:55:16Z</dcterms:created>
  <dcterms:modified xsi:type="dcterms:W3CDTF">2026-08-28T16:22:15Z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0x010100DEDDB6E912D96244A43B45278196AD8B</vt:lpwstr>
  </property>
</Properties>
</file>