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S\Downloads\"/>
    </mc:Choice>
  </mc:AlternateContent>
  <xr:revisionPtr revIDLastSave="0" documentId="13_ncr:1_{F1F7959B-C456-4CBD-BF63-9C88A22EDBA6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TOTAL_USUARIOS_SATISFACCIÓN" sheetId="2" r:id="rId1"/>
    <sheet name="SUIT_2025" sheetId="1" r:id="rId2"/>
  </sheets>
  <definedNames>
    <definedName name="_xlnm._FilterDatabase" localSheetId="1" hidden="1">SUIT_2025!$A$3:$E$24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23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4" i="1" l="1"/>
  <c r="G24" i="1"/>
  <c r="D14" i="2"/>
  <c r="D13" i="2"/>
  <c r="E14" i="2" l="1"/>
  <c r="C24" i="1"/>
  <c r="D24" i="1"/>
  <c r="E24" i="1"/>
  <c r="E15" i="2"/>
  <c r="D15" i="2"/>
  <c r="E13" i="2"/>
  <c r="E16" i="2" l="1"/>
</calcChain>
</file>

<file path=xl/sharedStrings.xml><?xml version="1.0" encoding="utf-8"?>
<sst xmlns="http://schemas.openxmlformats.org/spreadsheetml/2006/main" count="79" uniqueCount="43">
  <si>
    <t>Total Usuarios</t>
  </si>
  <si>
    <t>Total Usuarios Satisfechos</t>
  </si>
  <si>
    <t>Parcialmente en línea</t>
  </si>
  <si>
    <t>Totalmente en línea</t>
  </si>
  <si>
    <t>Presencial</t>
  </si>
  <si>
    <t xml:space="preserve">A continuación, se presentan los datos del total de usuarios registrados en el SUIT y total de usuarios satisfechos período 2025. </t>
  </si>
  <si>
    <t>No.</t>
  </si>
  <si>
    <t xml:space="preserve">
Nombre
(Trámite/OPA/Consulta)
</t>
  </si>
  <si>
    <t>Medio</t>
  </si>
  <si>
    <t>Proceso que reporta la información</t>
  </si>
  <si>
    <t>Total de usuarios en 2025</t>
  </si>
  <si>
    <t>Total de Quejas, Reclamos y Denuncias</t>
  </si>
  <si>
    <t>Total usuarios satisfechos en 2025</t>
  </si>
  <si>
    <t xml:space="preserve">Contenido del programa académico </t>
  </si>
  <si>
    <t>X</t>
  </si>
  <si>
    <r>
      <t xml:space="preserve">Admisiones y Registro Académico 
</t>
    </r>
    <r>
      <rPr>
        <sz val="10"/>
        <color theme="1"/>
        <rFont val="Humanst521 BT"/>
        <family val="2"/>
      </rPr>
      <t>(Gestor de operaciones)</t>
    </r>
  </si>
  <si>
    <t>Transferencia de estudiantes de pregrado</t>
  </si>
  <si>
    <t>Carnetización</t>
  </si>
  <si>
    <t>Aplazamiento del semestre</t>
  </si>
  <si>
    <t>Renovación de matrícula de estudiantes</t>
  </si>
  <si>
    <t>Cancelación de la matrícula académica</t>
  </si>
  <si>
    <t>Inscripción aspirantes a programas de pregrados</t>
  </si>
  <si>
    <t>Registro de asignaturas</t>
  </si>
  <si>
    <t>Matrícula aspirantes admitidos a programas de pregrado</t>
  </si>
  <si>
    <t>Inscripción aspirantes a programas de posgrados</t>
  </si>
  <si>
    <t>Matrícula aspirantes admitidos a programas de posgrado</t>
  </si>
  <si>
    <t>Cursos intersemestrales</t>
  </si>
  <si>
    <t>Matrícula a cursos de idiomas</t>
  </si>
  <si>
    <r>
      <t xml:space="preserve">Instituto de lenguas
</t>
    </r>
    <r>
      <rPr>
        <sz val="10"/>
        <color theme="1"/>
        <rFont val="Humanst521 BT"/>
        <family val="2"/>
      </rPr>
      <t>(Gestor de operaciones)</t>
    </r>
  </si>
  <si>
    <t>Fraccionamiento de matrícula</t>
  </si>
  <si>
    <r>
      <t xml:space="preserve">Financiero 
</t>
    </r>
    <r>
      <rPr>
        <sz val="10"/>
        <color theme="1"/>
        <rFont val="Humanst521 BT"/>
        <family val="2"/>
      </rPr>
      <t xml:space="preserve">(Gestor de operaciones) </t>
    </r>
  </si>
  <si>
    <t>Movilidad académica</t>
  </si>
  <si>
    <r>
      <t xml:space="preserve">Relaciones Exteriores 
</t>
    </r>
    <r>
      <rPr>
        <sz val="10"/>
        <color theme="1"/>
        <rFont val="Humanst521 BT"/>
        <family val="2"/>
      </rPr>
      <t>(Gestor de operaciones)</t>
    </r>
  </si>
  <si>
    <t>Reingreso a un programa académico</t>
  </si>
  <si>
    <t>Grado de pregrado y posgrado</t>
  </si>
  <si>
    <t>Devolución y/o compensación de pagos en exceso y pagos de lo no debido por conceptos no tributarios</t>
  </si>
  <si>
    <t>Inscripción y matrícula a programas de trabajo y desarrollo humano</t>
  </si>
  <si>
    <r>
      <t xml:space="preserve">Vicerrectoría de Investigación y Extensión 
</t>
    </r>
    <r>
      <rPr>
        <sz val="10"/>
        <color theme="1"/>
        <rFont val="Humanst521 BT"/>
        <family val="2"/>
      </rPr>
      <t>(Gestor de operaciones)</t>
    </r>
  </si>
  <si>
    <t>TOTALES</t>
  </si>
  <si>
    <t>Elaborado: Mesa Técnica de Racionalización de Trámites</t>
  </si>
  <si>
    <t>RESULTADOS TRÁMITES INSCRITOS EN EL SUIT UNIVERSIDAD INDUSTRIAL DE SANTANDER 2025</t>
  </si>
  <si>
    <t>Total usuarios y satisfacción trámites SUIT 2025</t>
  </si>
  <si>
    <t>Reporte Usuarios Satisfechos Trámites SUIT
 Universidad Industrial de Santander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</si>
</sst>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Humanst521 BT"/>
      <family val="2"/>
    </font>
    <font>
      <b/>
      <sz val="11"/>
      <name val="Humanst521 BT"/>
      <family val="2"/>
    </font>
    <font>
      <b/>
      <sz val="11"/>
      <color theme="1"/>
      <name val="Humanst521 BT"/>
      <family val="2"/>
    </font>
    <font>
      <sz val="11"/>
      <color rgb="FF333333"/>
      <name val="Humanst521 BT"/>
      <family val="2"/>
    </font>
    <font>
      <sz val="11"/>
      <name val="Humanst521 BT"/>
      <family val="2"/>
    </font>
    <font>
      <b/>
      <sz val="20"/>
      <color rgb="FF333333"/>
      <name val="Humanst521 BT"/>
      <family val="2"/>
    </font>
    <font>
      <b/>
      <sz val="20"/>
      <color theme="1"/>
      <name val="Humanst521 BT"/>
      <family val="2"/>
    </font>
    <font>
      <b/>
      <sz val="12"/>
      <name val="Humanst521 BT"/>
      <family val="2"/>
    </font>
    <font>
      <b/>
      <sz val="12"/>
      <color theme="1"/>
      <name val="Humanst521 BT"/>
      <family val="2"/>
    </font>
    <font>
      <sz val="11"/>
      <color theme="1"/>
      <name val="Calibri"/>
      <family val="2"/>
      <scheme val="minor"/>
    </font>
    <font>
      <b/>
      <sz val="20"/>
      <name val="Humanst521 BT"/>
      <family val="2"/>
    </font>
    <font>
      <sz val="10"/>
      <color theme="1"/>
      <name val="Humanst521 BT"/>
      <family val="2"/>
    </font>
    <font>
      <sz val="11"/>
      <color rgb="FF00B0F0"/>
      <name val="Humanst521 BT"/>
      <family val="2"/>
    </font>
    <font>
      <b/>
      <sz val="22"/>
      <color theme="1"/>
      <name val="Calibri"/>
      <family val="2"/>
      <scheme val="minor"/>
    </font>
    <font>
      <sz val="11"/>
      <color rgb="FF000000"/>
      <name val="Humanst521 BT"/>
      <family val="2"/>
    </font>
    <font>
      <b/>
      <sz val="12"/>
      <color theme="7" tint="-0.499984740745262"/>
      <name val="Humanst521 BT"/>
      <family val="2"/>
    </font>
    <font>
      <b/>
      <sz val="14"/>
      <color rgb="FF000000"/>
      <name val="Humanst521 BT"/>
      <family val="2"/>
    </font>
    <font>
      <b/>
      <sz val="14"/>
      <name val="Humanst521 BT"/>
      <family val="2"/>
    </font>
    <font>
      <sz val="13"/>
      <color theme="1"/>
      <name val="Humanst521 BT"/>
      <family val="2"/>
    </font>
    <font>
      <b/>
      <sz val="13"/>
      <color theme="1"/>
      <name val="Humanst521 BT"/>
      <family val="2"/>
    </font>
    <font>
      <b/>
      <sz val="16"/>
      <color theme="1"/>
      <name val="Humanst521 BT"/>
      <family val="2"/>
    </font>
    <font>
      <b/>
      <sz val="20"/>
      <color theme="9" tint="-0.499984740745262"/>
      <name val="Humanst521 BT"/>
      <family val="2"/>
    </font>
    <font>
      <b/>
      <sz val="14"/>
      <color theme="1"/>
      <name val="Humanst521 B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2" borderId="0" xfId="0" applyFill="1"/>
    <xf numFmtId="0" fontId="15" fillId="3" borderId="12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0" fillId="2" borderId="21" xfId="0" applyFill="1" applyBorder="1"/>
    <xf numFmtId="0" fontId="15" fillId="0" borderId="22" xfId="0" applyFont="1" applyBorder="1" applyAlignment="1">
      <alignment vertical="center"/>
    </xf>
    <xf numFmtId="0" fontId="16" fillId="0" borderId="0" xfId="0" applyFont="1"/>
    <xf numFmtId="0" fontId="14" fillId="0" borderId="0" xfId="0" applyFont="1"/>
    <xf numFmtId="0" fontId="4" fillId="7" borderId="1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0" fontId="20" fillId="2" borderId="8" xfId="0" applyFont="1" applyFill="1" applyBorder="1"/>
    <xf numFmtId="0" fontId="20" fillId="2" borderId="0" xfId="0" applyFont="1" applyFill="1"/>
    <xf numFmtId="0" fontId="20" fillId="2" borderId="9" xfId="0" applyFont="1" applyFill="1" applyBorder="1"/>
    <xf numFmtId="0" fontId="20" fillId="2" borderId="6" xfId="0" applyFont="1" applyFill="1" applyBorder="1"/>
    <xf numFmtId="0" fontId="20" fillId="2" borderId="2" xfId="0" applyFont="1" applyFill="1" applyBorder="1"/>
    <xf numFmtId="0" fontId="20" fillId="2" borderId="7" xfId="0" applyFont="1" applyFill="1" applyBorder="1"/>
    <xf numFmtId="0" fontId="8" fillId="0" borderId="1" xfId="0" applyFont="1" applyBorder="1" applyAlignment="1">
      <alignment horizontal="center" vertical="center"/>
    </xf>
    <xf numFmtId="164" fontId="20" fillId="2" borderId="3" xfId="2" applyNumberFormat="1" applyFont="1" applyFill="1" applyBorder="1" applyAlignment="1">
      <alignment horizontal="center" vertical="center" wrapText="1"/>
    </xf>
    <xf numFmtId="164" fontId="20" fillId="2" borderId="20" xfId="2" applyNumberFormat="1" applyFont="1" applyFill="1" applyBorder="1" applyAlignment="1">
      <alignment horizontal="center" vertical="center" wrapText="1"/>
    </xf>
    <xf numFmtId="164" fontId="20" fillId="2" borderId="3" xfId="2" applyNumberFormat="1" applyFont="1" applyFill="1" applyBorder="1" applyAlignment="1">
      <alignment horizontal="center" vertical="center"/>
    </xf>
    <xf numFmtId="164" fontId="20" fillId="2" borderId="20" xfId="2" applyNumberFormat="1" applyFont="1" applyFill="1" applyBorder="1" applyAlignment="1">
      <alignment horizontal="center" vertical="center"/>
    </xf>
    <xf numFmtId="164" fontId="22" fillId="11" borderId="1" xfId="2" applyNumberFormat="1" applyFont="1" applyFill="1" applyBorder="1" applyAlignment="1">
      <alignment horizontal="center" vertical="center"/>
    </xf>
    <xf numFmtId="164" fontId="20" fillId="2" borderId="15" xfId="2" applyNumberFormat="1" applyFont="1" applyFill="1" applyBorder="1" applyAlignment="1">
      <alignment horizontal="center" vertical="center"/>
    </xf>
    <xf numFmtId="164" fontId="20" fillId="2" borderId="25" xfId="2" applyNumberFormat="1" applyFont="1" applyFill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 vertical="center"/>
    </xf>
    <xf numFmtId="164" fontId="18" fillId="10" borderId="1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164" fontId="3" fillId="0" borderId="1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16" fillId="0" borderId="1" xfId="2" applyNumberFormat="1" applyFont="1" applyBorder="1" applyAlignment="1">
      <alignment vertical="center"/>
    </xf>
    <xf numFmtId="164" fontId="16" fillId="0" borderId="26" xfId="2" applyNumberFormat="1" applyFont="1" applyBorder="1" applyAlignment="1">
      <alignment vertical="center"/>
    </xf>
    <xf numFmtId="164" fontId="16" fillId="0" borderId="26" xfId="2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14" xfId="0" applyFont="1" applyFill="1" applyBorder="1" applyAlignment="1">
      <alignment horizontal="left"/>
    </xf>
    <xf numFmtId="0" fontId="21" fillId="2" borderId="15" xfId="0" applyFont="1" applyFill="1" applyBorder="1" applyAlignment="1">
      <alignment horizontal="left"/>
    </xf>
    <xf numFmtId="0" fontId="20" fillId="2" borderId="17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9" fillId="11" borderId="1" xfId="2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 wrapText="1"/>
    </xf>
    <xf numFmtId="1" fontId="9" fillId="4" borderId="1" xfId="2" applyNumberFormat="1" applyFont="1" applyFill="1" applyBorder="1" applyAlignment="1">
      <alignment horizontal="center" vertical="center" wrapText="1"/>
    </xf>
    <xf numFmtId="1" fontId="17" fillId="4" borderId="29" xfId="2" applyNumberFormat="1" applyFont="1" applyFill="1" applyBorder="1" applyAlignment="1">
      <alignment horizontal="center" vertical="center" wrapText="1"/>
    </xf>
    <xf numFmtId="1" fontId="17" fillId="4" borderId="26" xfId="2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</cellXfs>
  <cellStyles count="3">
    <cellStyle name="Hyperlink" xfId="1" xr:uid="{00000000-000B-0000-0000-000008000000}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1A9614"/>
      <color rgb="FF12A80A"/>
      <color rgb="FF179410"/>
      <color rgb="FF2A9C24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r>
              <a:rPr lang="es-CO" sz="2400"/>
              <a:t>Total Usuarios y</a:t>
            </a:r>
            <a:r>
              <a:rPr lang="es-CO" sz="2400" baseline="0"/>
              <a:t> S</a:t>
            </a:r>
            <a:r>
              <a:rPr lang="es-CO" sz="2400"/>
              <a:t>atisfacción</a:t>
            </a:r>
          </a:p>
          <a:p>
            <a:pPr>
              <a:defRPr sz="2400"/>
            </a:pPr>
            <a:r>
              <a:rPr lang="es-CO" sz="2400"/>
              <a:t>Trámites SUIT</a:t>
            </a:r>
            <a:r>
              <a:rPr lang="es-CO" sz="2400" baseline="0"/>
              <a:t> </a:t>
            </a:r>
            <a:r>
              <a:rPr lang="es-CO" sz="2400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TOTAL_USUARIOS_SATISFACCIÓN!$D$12</c:f>
              <c:strCache>
                <c:ptCount val="1"/>
                <c:pt idx="0">
                  <c:v>Total Usuarios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TOTAL_USUARIOS_SATISFACCIÓN!$B$13:$C$15</c:f>
              <c:strCache>
                <c:ptCount val="3"/>
                <c:pt idx="0">
                  <c:v>Parcialmente en línea</c:v>
                </c:pt>
                <c:pt idx="1">
                  <c:v>Totalmente en línea</c:v>
                </c:pt>
                <c:pt idx="2">
                  <c:v>Presencial</c:v>
                </c:pt>
              </c:strCache>
            </c:strRef>
          </c:cat>
          <c:val>
            <c:numRef>
              <c:f>TOTAL_USUARIOS_SATISFACCIÓN!$D$13:$D$15</c:f>
              <c:numCache>
                <c:formatCode>_-* #,##0_-;\-* #,##0_-;_-* "-"??_-;_-@_-</c:formatCode>
                <c:ptCount val="3"/>
                <c:pt idx="0">
                  <c:v>39312</c:v>
                </c:pt>
                <c:pt idx="1">
                  <c:v>52660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6-4D0F-A713-3A4F6760DBA2}"/>
            </c:ext>
          </c:extLst>
        </c:ser>
        <c:ser>
          <c:idx val="1"/>
          <c:order val="1"/>
          <c:tx>
            <c:strRef>
              <c:f>TOTAL_USUARIOS_SATISFACCIÓN!$E$12</c:f>
              <c:strCache>
                <c:ptCount val="1"/>
                <c:pt idx="0">
                  <c:v>Total Usuarios Satisfechos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TOTAL_USUARIOS_SATISFACCIÓN!$B$13:$C$15</c:f>
              <c:strCache>
                <c:ptCount val="3"/>
                <c:pt idx="0">
                  <c:v>Parcialmente en línea</c:v>
                </c:pt>
                <c:pt idx="1">
                  <c:v>Totalmente en línea</c:v>
                </c:pt>
                <c:pt idx="2">
                  <c:v>Presencial</c:v>
                </c:pt>
              </c:strCache>
            </c:strRef>
          </c:cat>
          <c:val>
            <c:numRef>
              <c:f>TOTAL_USUARIOS_SATISFACCIÓN!$E$13:$E$15</c:f>
              <c:numCache>
                <c:formatCode>_-* #,##0_-;\-* #,##0_-;_-* "-"??_-;_-@_-</c:formatCode>
                <c:ptCount val="3"/>
                <c:pt idx="0">
                  <c:v>39300</c:v>
                </c:pt>
                <c:pt idx="1">
                  <c:v>52655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6-4D0F-A713-3A4F6760DB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8109296"/>
        <c:axId val="1644964480"/>
      </c:barChart>
      <c:catAx>
        <c:axId val="189810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s-CO"/>
          </a:p>
        </c:txPr>
        <c:crossAx val="1644964480"/>
        <c:crosses val="autoZero"/>
        <c:auto val="1"/>
        <c:lblAlgn val="ctr"/>
        <c:lblOffset val="100"/>
        <c:noMultiLvlLbl val="0"/>
      </c:catAx>
      <c:valAx>
        <c:axId val="164496448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89810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SUIT_2023!A1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5</xdr:row>
      <xdr:rowOff>87465</xdr:rowOff>
    </xdr:from>
    <xdr:to>
      <xdr:col>14</xdr:col>
      <xdr:colOff>434292</xdr:colOff>
      <xdr:row>24</xdr:row>
      <xdr:rowOff>108858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816B2A-EE39-46D1-81B2-63D97E050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85725</xdr:colOff>
      <xdr:row>0</xdr:row>
      <xdr:rowOff>85725</xdr:rowOff>
    </xdr:from>
    <xdr:to>
      <xdr:col>14</xdr:col>
      <xdr:colOff>657225</xdr:colOff>
      <xdr:row>1</xdr:row>
      <xdr:rowOff>466725</xdr:rowOff>
    </xdr:to>
    <xdr:pic>
      <xdr:nvPicPr>
        <xdr:cNvPr id="9" name="Gráfico 8" descr="Comparti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682BD-805F-4EAA-B5F3-50028ECBA238}"/>
            </a:ext>
            <a:ext uri="{147F2762-F138-4A5C-976F-8EAC2B608ADB}">
              <a16:predDERef xmlns:a16="http://schemas.microsoft.com/office/drawing/2014/main" pred="{18816B2A-EE39-46D1-81B2-63D97E05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497050" y="85725"/>
          <a:ext cx="571500" cy="571500"/>
        </a:xfrm>
        <a:prstGeom prst="rect">
          <a:avLst/>
        </a:prstGeom>
      </xdr:spPr>
    </xdr:pic>
    <xdr:clientData/>
  </xdr:twoCellAnchor>
  <xdr:twoCellAnchor>
    <xdr:from>
      <xdr:col>12</xdr:col>
      <xdr:colOff>400050</xdr:colOff>
      <xdr:row>0</xdr:row>
      <xdr:rowOff>180975</xdr:rowOff>
    </xdr:from>
    <xdr:to>
      <xdr:col>14</xdr:col>
      <xdr:colOff>161925</xdr:colOff>
      <xdr:row>5</xdr:row>
      <xdr:rowOff>47625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4A681C9-A6A5-8452-2F0C-22DF5FF8B31D}"/>
            </a:ext>
            <a:ext uri="{147F2762-F138-4A5C-976F-8EAC2B608ADB}">
              <a16:predDERef xmlns:a16="http://schemas.microsoft.com/office/drawing/2014/main" pred="{D0A682BD-805F-4EAA-B5F3-50028ECBA238}"/>
            </a:ext>
          </a:extLst>
        </xdr:cNvPr>
        <xdr:cNvSpPr txBox="1"/>
      </xdr:nvSpPr>
      <xdr:spPr>
        <a:xfrm>
          <a:off x="12525375" y="180975"/>
          <a:ext cx="1285875" cy="952500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8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Ver detalle</a:t>
          </a:r>
        </a:p>
      </xdr:txBody>
    </xdr:sp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1476375</xdr:colOff>
      <xdr:row>1</xdr:row>
      <xdr:rowOff>447675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1F3456C-E510-CF9C-93DC-97740CE246CF}"/>
            </a:ext>
            <a:ext uri="{147F2762-F138-4A5C-976F-8EAC2B608ADB}">
              <a16:predDERef xmlns:a16="http://schemas.microsoft.com/office/drawing/2014/main" pred="{D4A681C9-A6A5-8452-2F0C-22DF5FF8B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0"/>
          <a:ext cx="133350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148880</xdr:colOff>
      <xdr:row>0</xdr:row>
      <xdr:rowOff>99254</xdr:rowOff>
    </xdr:from>
    <xdr:to>
      <xdr:col>1</xdr:col>
      <xdr:colOff>1794160</xdr:colOff>
      <xdr:row>0</xdr:row>
      <xdr:rowOff>1109384</xdr:rowOff>
    </xdr:to>
    <xdr:pic>
      <xdr:nvPicPr>
        <xdr:cNvPr id="4" name="Imagen 3" descr="Universidad Industrial de Santander - Wikipedia, la enciclopedia libre">
          <a:extLst>
            <a:ext uri="{FF2B5EF4-FFF2-40B4-BE49-F238E27FC236}">
              <a16:creationId xmlns:a16="http://schemas.microsoft.com/office/drawing/2014/main" id="{41D32B55-5283-416E-BDDB-581646E4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80" y="99254"/>
          <a:ext cx="2059898" cy="1010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7C4E-5FAA-4846-A8B1-696566233E49}">
  <sheetPr>
    <pageSetUpPr fitToPage="1"/>
  </sheetPr>
  <dimension ref="A1:O27"/>
  <sheetViews>
    <sheetView tabSelected="1" zoomScale="85" zoomScaleNormal="85" workbookViewId="0">
      <selection activeCell="R17" sqref="R17"/>
    </sheetView>
  </sheetViews>
  <sheetFormatPr baseColWidth="10" defaultColWidth="11.42578125" defaultRowHeight="15" x14ac:dyDescent="0.25"/>
  <cols>
    <col min="1" max="1" width="23.7109375" style="9" customWidth="1"/>
    <col min="2" max="2" width="19.85546875" style="9" customWidth="1"/>
    <col min="3" max="3" width="25" style="9" customWidth="1"/>
    <col min="4" max="5" width="36.5703125" style="9" customWidth="1"/>
    <col min="6" max="16384" width="11.42578125" style="9"/>
  </cols>
  <sheetData>
    <row r="1" spans="1:15" ht="15" customHeight="1" x14ac:dyDescent="0.25">
      <c r="A1" s="14"/>
      <c r="B1" s="56" t="s">
        <v>40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0"/>
      <c r="O1" s="11"/>
    </row>
    <row r="2" spans="1:15" ht="40.5" customHeight="1" x14ac:dyDescent="0.25">
      <c r="A2" s="1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2"/>
      <c r="O2" s="13"/>
    </row>
    <row r="3" spans="1:15" s="32" customFormat="1" ht="16.5" x14ac:dyDescent="0.25">
      <c r="A3" s="31"/>
      <c r="O3" s="33"/>
    </row>
    <row r="4" spans="1:15" s="32" customFormat="1" ht="16.5" x14ac:dyDescent="0.25">
      <c r="A4" s="31"/>
      <c r="O4" s="33"/>
    </row>
    <row r="5" spans="1:15" s="32" customFormat="1" ht="16.5" x14ac:dyDescent="0.25">
      <c r="A5" s="31"/>
      <c r="O5" s="33"/>
    </row>
    <row r="6" spans="1:15" s="32" customFormat="1" ht="16.5" x14ac:dyDescent="0.25">
      <c r="A6" s="31"/>
      <c r="O6" s="33"/>
    </row>
    <row r="7" spans="1:15" s="32" customFormat="1" ht="16.5" x14ac:dyDescent="0.25">
      <c r="A7" s="31"/>
      <c r="O7" s="33"/>
    </row>
    <row r="8" spans="1:15" s="32" customFormat="1" ht="16.5" x14ac:dyDescent="0.25">
      <c r="A8" s="31"/>
      <c r="O8" s="33"/>
    </row>
    <row r="9" spans="1:15" s="32" customFormat="1" ht="16.5" x14ac:dyDescent="0.25">
      <c r="A9" s="31"/>
      <c r="O9" s="33"/>
    </row>
    <row r="10" spans="1:15" s="32" customFormat="1" ht="16.5" x14ac:dyDescent="0.25">
      <c r="A10" s="31"/>
      <c r="B10" s="59" t="s">
        <v>41</v>
      </c>
      <c r="C10" s="60"/>
      <c r="D10" s="60"/>
      <c r="E10" s="61"/>
      <c r="O10" s="33"/>
    </row>
    <row r="11" spans="1:15" s="32" customFormat="1" ht="16.5" x14ac:dyDescent="0.25">
      <c r="A11" s="31"/>
      <c r="B11" s="62"/>
      <c r="C11" s="63"/>
      <c r="D11" s="63"/>
      <c r="E11" s="64"/>
      <c r="O11" s="33"/>
    </row>
    <row r="12" spans="1:15" s="32" customFormat="1" ht="28.5" customHeight="1" x14ac:dyDescent="0.25">
      <c r="A12" s="31"/>
      <c r="B12" s="69"/>
      <c r="C12" s="70"/>
      <c r="D12" s="84" t="s">
        <v>0</v>
      </c>
      <c r="E12" s="85" t="s">
        <v>1</v>
      </c>
      <c r="O12" s="33"/>
    </row>
    <row r="13" spans="1:15" s="32" customFormat="1" ht="22.5" customHeight="1" x14ac:dyDescent="0.25">
      <c r="A13" s="31"/>
      <c r="B13" s="65" t="s">
        <v>2</v>
      </c>
      <c r="C13" s="66"/>
      <c r="D13" s="38">
        <f>+SUMIFS(SUIT_2025!G5:G23,SUIT_2025!E5:E23,"X")</f>
        <v>39312</v>
      </c>
      <c r="E13" s="39">
        <f>+SUMIFS(SUIT_2025!I5:I23,SUIT_2025!E5:E23,"X")</f>
        <v>39300</v>
      </c>
      <c r="O13" s="33"/>
    </row>
    <row r="14" spans="1:15" s="32" customFormat="1" ht="22.5" customHeight="1" x14ac:dyDescent="0.25">
      <c r="A14" s="31"/>
      <c r="B14" s="65" t="s">
        <v>3</v>
      </c>
      <c r="C14" s="66"/>
      <c r="D14" s="40">
        <f>+SUMIFS(SUIT_2025!G5:G23,SUIT_2025!D5:D23,"X")</f>
        <v>52660</v>
      </c>
      <c r="E14" s="41">
        <f>+SUMIFS(SUIT_2025!I5:I23,SUIT_2025!D5:D23,"X")</f>
        <v>52655</v>
      </c>
      <c r="O14" s="33"/>
    </row>
    <row r="15" spans="1:15" s="32" customFormat="1" ht="22.5" customHeight="1" x14ac:dyDescent="0.25">
      <c r="A15" s="31"/>
      <c r="B15" s="67" t="s">
        <v>4</v>
      </c>
      <c r="C15" s="68"/>
      <c r="D15" s="43">
        <f>+SUMIFS(SUIT_2025!G5:G23,SUIT_2025!C5:C23,"X")</f>
        <v>0</v>
      </c>
      <c r="E15" s="44">
        <f>+SUMIFS(SUIT_2025!I5:I23,SUIT_2025!C5:C23,"X")</f>
        <v>0</v>
      </c>
      <c r="O15" s="33"/>
    </row>
    <row r="16" spans="1:15" s="32" customFormat="1" ht="22.5" customHeight="1" x14ac:dyDescent="0.25">
      <c r="A16" s="31"/>
      <c r="E16" s="42">
        <f>+E13+E14</f>
        <v>91955</v>
      </c>
      <c r="O16" s="33"/>
    </row>
    <row r="17" spans="1:15" s="32" customFormat="1" ht="16.5" x14ac:dyDescent="0.25">
      <c r="A17" s="31"/>
      <c r="O17" s="33"/>
    </row>
    <row r="18" spans="1:15" s="32" customFormat="1" ht="16.5" x14ac:dyDescent="0.25">
      <c r="A18" s="31"/>
      <c r="B18" s="58"/>
      <c r="C18" s="58"/>
      <c r="O18" s="33"/>
    </row>
    <row r="19" spans="1:15" s="32" customFormat="1" ht="16.5" x14ac:dyDescent="0.25">
      <c r="A19" s="31"/>
      <c r="B19" s="58"/>
      <c r="C19" s="58"/>
      <c r="O19" s="33"/>
    </row>
    <row r="20" spans="1:15" s="32" customFormat="1" ht="16.5" x14ac:dyDescent="0.25">
      <c r="A20" s="31"/>
      <c r="B20" s="58"/>
      <c r="C20" s="58"/>
      <c r="O20" s="33"/>
    </row>
    <row r="21" spans="1:15" s="32" customFormat="1" ht="28.5" customHeight="1" x14ac:dyDescent="0.25">
      <c r="A21" s="31"/>
      <c r="O21" s="33"/>
    </row>
    <row r="22" spans="1:15" s="32" customFormat="1" ht="16.5" x14ac:dyDescent="0.25">
      <c r="A22" s="31"/>
      <c r="O22" s="33"/>
    </row>
    <row r="23" spans="1:15" s="32" customFormat="1" ht="16.5" x14ac:dyDescent="0.25">
      <c r="A23" s="31"/>
      <c r="O23" s="33"/>
    </row>
    <row r="24" spans="1:15" s="32" customFormat="1" ht="16.5" x14ac:dyDescent="0.25">
      <c r="A24" s="31"/>
      <c r="O24" s="33"/>
    </row>
    <row r="25" spans="1:15" s="32" customFormat="1" ht="16.5" x14ac:dyDescent="0.25">
      <c r="A25" s="31"/>
      <c r="O25" s="33"/>
    </row>
    <row r="26" spans="1:15" s="32" customFormat="1" ht="16.5" x14ac:dyDescent="0.25">
      <c r="A26" s="31"/>
      <c r="O26" s="33"/>
    </row>
    <row r="27" spans="1:15" s="32" customFormat="1" ht="16.5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</row>
  </sheetData>
  <mergeCells count="7">
    <mergeCell ref="B1:M2"/>
    <mergeCell ref="B18:C20"/>
    <mergeCell ref="B10:E11"/>
    <mergeCell ref="B13:C13"/>
    <mergeCell ref="B14:C14"/>
    <mergeCell ref="B15:C15"/>
    <mergeCell ref="B12:C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Q26"/>
  <sheetViews>
    <sheetView showGridLines="0" topLeftCell="A13" zoomScale="85" zoomScaleNormal="85" workbookViewId="0">
      <selection activeCell="N4" sqref="N4"/>
    </sheetView>
  </sheetViews>
  <sheetFormatPr baseColWidth="10" defaultColWidth="11.42578125" defaultRowHeight="14.25" customHeight="1" x14ac:dyDescent="0.25"/>
  <cols>
    <col min="1" max="1" width="6.140625" style="1" customWidth="1"/>
    <col min="2" max="2" width="29.28515625" style="4" customWidth="1"/>
    <col min="3" max="3" width="4.85546875" style="2" customWidth="1"/>
    <col min="4" max="4" width="6.5703125" style="2" customWidth="1"/>
    <col min="5" max="5" width="6.140625" style="2" customWidth="1"/>
    <col min="6" max="6" width="23.140625" style="5" customWidth="1"/>
    <col min="7" max="7" width="22" style="49" customWidth="1"/>
    <col min="8" max="8" width="18" style="1" customWidth="1"/>
    <col min="9" max="9" width="23.85546875" style="47" customWidth="1"/>
    <col min="10" max="16" width="11.42578125" style="1"/>
    <col min="17" max="17" width="20.42578125" style="1" bestFit="1" customWidth="1"/>
    <col min="18" max="16384" width="11.42578125" style="1"/>
  </cols>
  <sheetData>
    <row r="1" spans="1:17" ht="99" customHeight="1" x14ac:dyDescent="0.25">
      <c r="A1" s="71"/>
      <c r="B1" s="79"/>
      <c r="C1" s="73" t="s">
        <v>42</v>
      </c>
      <c r="D1" s="73"/>
      <c r="E1" s="73"/>
      <c r="F1" s="73"/>
      <c r="G1" s="73"/>
      <c r="H1" s="73"/>
      <c r="I1" s="73"/>
    </row>
    <row r="2" spans="1:17" ht="17.25" customHeight="1" x14ac:dyDescent="0.25">
      <c r="A2" s="76" t="s">
        <v>5</v>
      </c>
      <c r="B2" s="77"/>
      <c r="C2" s="77"/>
      <c r="D2" s="77"/>
      <c r="E2" s="77"/>
      <c r="F2" s="77"/>
      <c r="G2" s="77"/>
      <c r="H2" s="77"/>
      <c r="I2" s="78"/>
      <c r="K2" s="4"/>
    </row>
    <row r="3" spans="1:17" ht="30.75" customHeight="1" x14ac:dyDescent="0.25">
      <c r="A3" s="75" t="s">
        <v>6</v>
      </c>
      <c r="B3" s="75" t="s">
        <v>7</v>
      </c>
      <c r="C3" s="74" t="s">
        <v>8</v>
      </c>
      <c r="D3" s="74"/>
      <c r="E3" s="74"/>
      <c r="F3" s="81" t="s">
        <v>9</v>
      </c>
      <c r="G3" s="80" t="s">
        <v>10</v>
      </c>
      <c r="H3" s="82" t="s">
        <v>11</v>
      </c>
      <c r="I3" s="72" t="s">
        <v>12</v>
      </c>
    </row>
    <row r="4" spans="1:17" ht="152.25" customHeight="1" x14ac:dyDescent="0.25">
      <c r="A4" s="75" t="s">
        <v>6</v>
      </c>
      <c r="B4" s="75"/>
      <c r="C4" s="18" t="s">
        <v>4</v>
      </c>
      <c r="D4" s="18" t="s">
        <v>3</v>
      </c>
      <c r="E4" s="18" t="s">
        <v>2</v>
      </c>
      <c r="F4" s="81"/>
      <c r="G4" s="80"/>
      <c r="H4" s="83"/>
      <c r="I4" s="72"/>
    </row>
    <row r="5" spans="1:17" ht="42.75" x14ac:dyDescent="0.25">
      <c r="A5" s="7">
        <v>1</v>
      </c>
      <c r="B5" s="19" t="s">
        <v>13</v>
      </c>
      <c r="C5" s="20"/>
      <c r="D5" s="20"/>
      <c r="E5" s="20" t="s">
        <v>14</v>
      </c>
      <c r="F5" s="21" t="s">
        <v>15</v>
      </c>
      <c r="G5" s="50">
        <v>440</v>
      </c>
      <c r="H5" s="53">
        <v>0</v>
      </c>
      <c r="I5" s="45">
        <f>G5-H5</f>
        <v>440</v>
      </c>
      <c r="J5" s="16"/>
      <c r="K5" s="16"/>
      <c r="L5" s="16"/>
      <c r="M5" s="16"/>
      <c r="N5" s="16"/>
      <c r="O5" s="16"/>
      <c r="P5" s="16"/>
      <c r="Q5" s="16"/>
    </row>
    <row r="6" spans="1:17" ht="42.75" x14ac:dyDescent="0.25">
      <c r="A6" s="7">
        <v>2</v>
      </c>
      <c r="B6" s="19" t="s">
        <v>16</v>
      </c>
      <c r="C6" s="20"/>
      <c r="D6" s="20" t="s">
        <v>14</v>
      </c>
      <c r="E6" s="20"/>
      <c r="F6" s="21" t="s">
        <v>15</v>
      </c>
      <c r="G6" s="51">
        <v>20</v>
      </c>
      <c r="H6" s="54">
        <v>0</v>
      </c>
      <c r="I6" s="45">
        <f t="shared" ref="I6:I22" si="0">G6-H6</f>
        <v>20</v>
      </c>
      <c r="J6" s="16"/>
      <c r="K6" s="16"/>
      <c r="L6" s="16"/>
      <c r="M6" s="16"/>
      <c r="N6" s="16"/>
      <c r="O6" s="16"/>
      <c r="P6" s="16"/>
      <c r="Q6" s="16"/>
    </row>
    <row r="7" spans="1:17" s="8" customFormat="1" ht="42.75" x14ac:dyDescent="0.25">
      <c r="A7" s="7">
        <v>3</v>
      </c>
      <c r="B7" s="22" t="s">
        <v>17</v>
      </c>
      <c r="C7" s="20"/>
      <c r="D7" s="20" t="s">
        <v>14</v>
      </c>
      <c r="E7" s="20"/>
      <c r="F7" s="21" t="s">
        <v>15</v>
      </c>
      <c r="G7" s="51">
        <v>3349</v>
      </c>
      <c r="H7" s="55">
        <v>1</v>
      </c>
      <c r="I7" s="45">
        <f t="shared" si="0"/>
        <v>3348</v>
      </c>
      <c r="J7" s="17"/>
      <c r="K7" s="17"/>
      <c r="L7" s="17"/>
      <c r="M7" s="17"/>
      <c r="N7" s="17"/>
      <c r="O7" s="17"/>
      <c r="P7" s="17"/>
      <c r="Q7" s="17"/>
    </row>
    <row r="8" spans="1:17" ht="42.75" x14ac:dyDescent="0.25">
      <c r="A8" s="7">
        <v>4</v>
      </c>
      <c r="B8" s="19" t="s">
        <v>18</v>
      </c>
      <c r="C8" s="20"/>
      <c r="D8" s="20" t="s">
        <v>14</v>
      </c>
      <c r="E8" s="20"/>
      <c r="F8" s="21" t="s">
        <v>15</v>
      </c>
      <c r="G8" s="51">
        <v>9</v>
      </c>
      <c r="H8" s="54">
        <v>0</v>
      </c>
      <c r="I8" s="45">
        <f t="shared" si="0"/>
        <v>9</v>
      </c>
      <c r="J8" s="16"/>
      <c r="K8" s="16"/>
      <c r="L8" s="16"/>
      <c r="M8" s="16"/>
      <c r="N8" s="16"/>
      <c r="O8" s="16"/>
      <c r="P8" s="16"/>
      <c r="Q8" s="16"/>
    </row>
    <row r="9" spans="1:17" ht="42.75" x14ac:dyDescent="0.25">
      <c r="A9" s="7">
        <v>5</v>
      </c>
      <c r="B9" s="19" t="s">
        <v>19</v>
      </c>
      <c r="C9" s="20"/>
      <c r="D9" s="20" t="s">
        <v>14</v>
      </c>
      <c r="E9" s="20"/>
      <c r="F9" s="21" t="s">
        <v>15</v>
      </c>
      <c r="G9" s="51">
        <v>30660</v>
      </c>
      <c r="H9" s="54">
        <v>0</v>
      </c>
      <c r="I9" s="45">
        <f t="shared" si="0"/>
        <v>30660</v>
      </c>
      <c r="J9" s="16"/>
      <c r="K9" s="16"/>
      <c r="L9" s="16"/>
      <c r="M9" s="16"/>
      <c r="N9" s="16"/>
      <c r="O9" s="16"/>
      <c r="P9" s="16"/>
      <c r="Q9" s="16"/>
    </row>
    <row r="10" spans="1:17" ht="42.75" x14ac:dyDescent="0.25">
      <c r="A10" s="7">
        <v>6</v>
      </c>
      <c r="B10" s="19" t="s">
        <v>20</v>
      </c>
      <c r="C10" s="20"/>
      <c r="D10" s="20" t="s">
        <v>14</v>
      </c>
      <c r="E10" s="20"/>
      <c r="F10" s="21" t="s">
        <v>15</v>
      </c>
      <c r="G10" s="52">
        <v>895</v>
      </c>
      <c r="H10" s="54">
        <v>1</v>
      </c>
      <c r="I10" s="45">
        <f t="shared" si="0"/>
        <v>894</v>
      </c>
      <c r="J10" s="16"/>
      <c r="K10" s="16"/>
      <c r="L10" s="16"/>
      <c r="M10" s="16"/>
      <c r="N10" s="16"/>
      <c r="O10" s="16"/>
      <c r="P10" s="16"/>
      <c r="Q10" s="16"/>
    </row>
    <row r="11" spans="1:17" ht="42.75" x14ac:dyDescent="0.25">
      <c r="A11" s="7">
        <v>7</v>
      </c>
      <c r="B11" s="22" t="s">
        <v>21</v>
      </c>
      <c r="C11" s="20"/>
      <c r="D11" s="20" t="s">
        <v>14</v>
      </c>
      <c r="E11" s="20"/>
      <c r="F11" s="21" t="s">
        <v>15</v>
      </c>
      <c r="G11" s="52">
        <v>11375</v>
      </c>
      <c r="H11" s="54">
        <v>2</v>
      </c>
      <c r="I11" s="45">
        <f t="shared" si="0"/>
        <v>11373</v>
      </c>
      <c r="J11" s="16"/>
      <c r="K11" s="16"/>
      <c r="L11" s="16"/>
      <c r="M11" s="16"/>
      <c r="N11" s="16"/>
      <c r="O11" s="16"/>
      <c r="P11" s="16"/>
      <c r="Q11" s="16"/>
    </row>
    <row r="12" spans="1:17" ht="42.75" x14ac:dyDescent="0.25">
      <c r="A12" s="7">
        <v>8</v>
      </c>
      <c r="B12" s="22" t="s">
        <v>22</v>
      </c>
      <c r="C12" s="37"/>
      <c r="D12" s="37" t="s">
        <v>14</v>
      </c>
      <c r="E12" s="37"/>
      <c r="F12" s="21" t="s">
        <v>15</v>
      </c>
      <c r="G12" s="52">
        <v>0</v>
      </c>
      <c r="H12" s="54">
        <v>0</v>
      </c>
      <c r="I12" s="45">
        <f t="shared" si="0"/>
        <v>0</v>
      </c>
      <c r="J12" s="16"/>
      <c r="K12" s="16"/>
      <c r="L12" s="16"/>
      <c r="M12" s="16"/>
      <c r="N12" s="16"/>
      <c r="O12" s="16"/>
      <c r="P12" s="16"/>
      <c r="Q12" s="16"/>
    </row>
    <row r="13" spans="1:17" ht="42.75" x14ac:dyDescent="0.25">
      <c r="A13" s="7">
        <v>9</v>
      </c>
      <c r="B13" s="22" t="s">
        <v>23</v>
      </c>
      <c r="C13" s="20"/>
      <c r="D13" s="20" t="s">
        <v>14</v>
      </c>
      <c r="E13" s="20"/>
      <c r="F13" s="21" t="s">
        <v>15</v>
      </c>
      <c r="G13" s="52">
        <v>3409</v>
      </c>
      <c r="H13" s="54">
        <v>1</v>
      </c>
      <c r="I13" s="45">
        <f t="shared" si="0"/>
        <v>3408</v>
      </c>
      <c r="J13" s="16"/>
      <c r="K13" s="16"/>
      <c r="L13" s="16"/>
      <c r="M13" s="16"/>
      <c r="N13" s="16"/>
      <c r="O13" s="16"/>
      <c r="P13" s="16"/>
      <c r="Q13" s="16"/>
    </row>
    <row r="14" spans="1:17" ht="42.75" x14ac:dyDescent="0.25">
      <c r="A14" s="7">
        <v>10</v>
      </c>
      <c r="B14" s="19" t="s">
        <v>24</v>
      </c>
      <c r="C14" s="20"/>
      <c r="D14" s="20" t="s">
        <v>14</v>
      </c>
      <c r="E14" s="20"/>
      <c r="F14" s="21" t="s">
        <v>15</v>
      </c>
      <c r="G14" s="51">
        <v>1259</v>
      </c>
      <c r="H14" s="54">
        <v>0</v>
      </c>
      <c r="I14" s="45">
        <f t="shared" si="0"/>
        <v>1259</v>
      </c>
      <c r="J14" s="16"/>
      <c r="K14" s="16"/>
      <c r="L14" s="16"/>
      <c r="M14" s="16"/>
      <c r="N14" s="16"/>
      <c r="O14" s="16"/>
      <c r="P14" s="16"/>
      <c r="Q14" s="16"/>
    </row>
    <row r="15" spans="1:17" ht="42.75" x14ac:dyDescent="0.25">
      <c r="A15" s="7">
        <v>11</v>
      </c>
      <c r="B15" s="19" t="s">
        <v>25</v>
      </c>
      <c r="C15" s="20"/>
      <c r="D15" s="20" t="s">
        <v>14</v>
      </c>
      <c r="E15" s="20"/>
      <c r="F15" s="21" t="s">
        <v>15</v>
      </c>
      <c r="G15" s="51">
        <v>612</v>
      </c>
      <c r="H15" s="54">
        <v>0</v>
      </c>
      <c r="I15" s="45">
        <f t="shared" si="0"/>
        <v>612</v>
      </c>
      <c r="J15" s="16"/>
      <c r="K15" s="16"/>
      <c r="L15" s="16"/>
      <c r="M15" s="16"/>
      <c r="N15" s="16"/>
      <c r="O15" s="16"/>
      <c r="P15" s="16"/>
      <c r="Q15" s="16"/>
    </row>
    <row r="16" spans="1:17" ht="42.75" x14ac:dyDescent="0.25">
      <c r="A16" s="7">
        <v>12</v>
      </c>
      <c r="B16" s="19" t="s">
        <v>26</v>
      </c>
      <c r="C16" s="20"/>
      <c r="D16" s="20"/>
      <c r="E16" s="20" t="s">
        <v>14</v>
      </c>
      <c r="F16" s="21" t="s">
        <v>15</v>
      </c>
      <c r="G16" s="51">
        <v>35</v>
      </c>
      <c r="H16" s="54">
        <v>0</v>
      </c>
      <c r="I16" s="45">
        <f t="shared" si="0"/>
        <v>35</v>
      </c>
      <c r="J16" s="16"/>
      <c r="K16" s="16"/>
      <c r="L16" s="16"/>
      <c r="M16" s="16"/>
      <c r="N16" s="16"/>
      <c r="O16" s="16"/>
      <c r="P16" s="16"/>
      <c r="Q16" s="16"/>
    </row>
    <row r="17" spans="1:17" ht="48" customHeight="1" x14ac:dyDescent="0.25">
      <c r="A17" s="7">
        <v>13</v>
      </c>
      <c r="B17" s="19" t="s">
        <v>27</v>
      </c>
      <c r="C17" s="20"/>
      <c r="D17" s="20"/>
      <c r="E17" s="20" t="s">
        <v>14</v>
      </c>
      <c r="F17" s="21" t="s">
        <v>28</v>
      </c>
      <c r="G17" s="51">
        <v>19280</v>
      </c>
      <c r="H17" s="54">
        <v>4</v>
      </c>
      <c r="I17" s="45">
        <f>G17-H17</f>
        <v>19276</v>
      </c>
      <c r="J17" s="16"/>
      <c r="K17" s="16"/>
      <c r="L17" s="16"/>
      <c r="M17" s="16"/>
      <c r="N17" s="16"/>
      <c r="O17" s="16"/>
      <c r="P17" s="16"/>
      <c r="Q17" s="16"/>
    </row>
    <row r="18" spans="1:17" ht="27.75" x14ac:dyDescent="0.25">
      <c r="A18" s="7">
        <v>14</v>
      </c>
      <c r="B18" s="24" t="s">
        <v>29</v>
      </c>
      <c r="C18" s="20"/>
      <c r="D18" s="20"/>
      <c r="E18" s="20" t="s">
        <v>14</v>
      </c>
      <c r="F18" s="23" t="s">
        <v>30</v>
      </c>
      <c r="G18" s="51">
        <v>0</v>
      </c>
      <c r="H18" s="54">
        <v>0</v>
      </c>
      <c r="I18" s="45">
        <f t="shared" si="0"/>
        <v>0</v>
      </c>
      <c r="J18" s="16"/>
      <c r="K18" s="16"/>
      <c r="L18" s="16"/>
      <c r="M18" s="16"/>
      <c r="N18" s="16"/>
      <c r="O18" s="16"/>
      <c r="P18" s="16"/>
      <c r="Q18" s="16"/>
    </row>
    <row r="19" spans="1:17" ht="27.75" x14ac:dyDescent="0.25">
      <c r="A19" s="7">
        <v>15</v>
      </c>
      <c r="B19" s="19" t="s">
        <v>31</v>
      </c>
      <c r="C19" s="20"/>
      <c r="D19" s="20"/>
      <c r="E19" s="20" t="s">
        <v>14</v>
      </c>
      <c r="F19" s="21" t="s">
        <v>32</v>
      </c>
      <c r="G19" s="51">
        <v>1606</v>
      </c>
      <c r="H19" s="54">
        <v>6</v>
      </c>
      <c r="I19" s="45">
        <f t="shared" si="0"/>
        <v>1600</v>
      </c>
      <c r="J19" s="16"/>
      <c r="K19" s="16"/>
      <c r="L19" s="16"/>
      <c r="M19" s="16"/>
      <c r="N19" s="16"/>
      <c r="O19" s="16"/>
      <c r="P19" s="16"/>
      <c r="Q19" s="16"/>
    </row>
    <row r="20" spans="1:17" ht="42.75" x14ac:dyDescent="0.25">
      <c r="A20" s="7">
        <v>16</v>
      </c>
      <c r="B20" s="19" t="s">
        <v>33</v>
      </c>
      <c r="C20" s="20"/>
      <c r="D20" s="20" t="s">
        <v>14</v>
      </c>
      <c r="E20" s="20"/>
      <c r="F20" s="21" t="s">
        <v>15</v>
      </c>
      <c r="G20" s="51">
        <v>1072</v>
      </c>
      <c r="H20" s="54">
        <v>0</v>
      </c>
      <c r="I20" s="45">
        <f t="shared" si="0"/>
        <v>1072</v>
      </c>
      <c r="J20" s="16"/>
      <c r="K20" s="16"/>
      <c r="L20" s="16"/>
      <c r="M20" s="16"/>
      <c r="N20" s="16"/>
      <c r="O20" s="16"/>
      <c r="P20" s="16"/>
      <c r="Q20" s="16"/>
    </row>
    <row r="21" spans="1:17" ht="42.75" x14ac:dyDescent="0.25">
      <c r="A21" s="7">
        <v>17</v>
      </c>
      <c r="B21" s="25" t="s">
        <v>34</v>
      </c>
      <c r="C21" s="20"/>
      <c r="D21" s="20"/>
      <c r="E21" s="20" t="s">
        <v>14</v>
      </c>
      <c r="F21" s="21" t="s">
        <v>15</v>
      </c>
      <c r="G21" s="51">
        <v>3810</v>
      </c>
      <c r="H21" s="54">
        <v>0</v>
      </c>
      <c r="I21" s="45">
        <f t="shared" si="0"/>
        <v>3810</v>
      </c>
      <c r="J21" s="16"/>
      <c r="K21" s="16"/>
      <c r="L21" s="16"/>
      <c r="M21" s="16"/>
      <c r="N21" s="16"/>
      <c r="O21" s="16"/>
      <c r="P21" s="16"/>
      <c r="Q21" s="16"/>
    </row>
    <row r="22" spans="1:17" ht="60" x14ac:dyDescent="0.25">
      <c r="A22" s="7">
        <v>18</v>
      </c>
      <c r="B22" s="25" t="s">
        <v>35</v>
      </c>
      <c r="C22" s="20"/>
      <c r="D22" s="20"/>
      <c r="E22" s="20" t="s">
        <v>14</v>
      </c>
      <c r="F22" s="21" t="s">
        <v>30</v>
      </c>
      <c r="G22" s="51">
        <v>4323</v>
      </c>
      <c r="H22" s="54">
        <v>2</v>
      </c>
      <c r="I22" s="45">
        <f t="shared" si="0"/>
        <v>4321</v>
      </c>
      <c r="J22" s="16"/>
      <c r="K22" s="16"/>
      <c r="L22" s="16"/>
      <c r="M22" s="16"/>
      <c r="N22" s="16"/>
      <c r="O22" s="16"/>
      <c r="P22" s="16"/>
      <c r="Q22" s="16"/>
    </row>
    <row r="23" spans="1:17" ht="45" x14ac:dyDescent="0.25">
      <c r="A23" s="7">
        <v>19</v>
      </c>
      <c r="B23" s="25" t="s">
        <v>36</v>
      </c>
      <c r="C23" s="20"/>
      <c r="D23" s="20"/>
      <c r="E23" s="20" t="s">
        <v>14</v>
      </c>
      <c r="F23" s="26" t="s">
        <v>37</v>
      </c>
      <c r="G23" s="51">
        <v>9818</v>
      </c>
      <c r="H23" s="54">
        <v>0</v>
      </c>
      <c r="I23" s="45">
        <f>G23-H23</f>
        <v>9818</v>
      </c>
      <c r="J23" s="16"/>
      <c r="K23" s="16"/>
      <c r="L23" s="16"/>
      <c r="M23" s="16"/>
      <c r="N23" s="16"/>
      <c r="O23" s="16"/>
      <c r="P23" s="16"/>
      <c r="Q23" s="16"/>
    </row>
    <row r="24" spans="1:17" s="3" customFormat="1" ht="25.5" x14ac:dyDescent="0.25">
      <c r="A24" s="27"/>
      <c r="B24" s="28" t="s">
        <v>38</v>
      </c>
      <c r="C24" s="29">
        <f>+COUNTIF(C5:C23,"X")</f>
        <v>0</v>
      </c>
      <c r="D24" s="29">
        <f t="shared" ref="D24:E24" si="1">+COUNTIF(D5:D23,"X")</f>
        <v>11</v>
      </c>
      <c r="E24" s="29">
        <f t="shared" si="1"/>
        <v>8</v>
      </c>
      <c r="F24" s="6"/>
      <c r="G24" s="48">
        <f>+SUM(G5:G23)</f>
        <v>91972</v>
      </c>
      <c r="H24" s="30"/>
      <c r="I24" s="46">
        <f>SUM(I5:I23)</f>
        <v>91955</v>
      </c>
    </row>
    <row r="26" spans="1:17" ht="14.25" customHeight="1" x14ac:dyDescent="0.25">
      <c r="A26" s="71" t="s">
        <v>39</v>
      </c>
      <c r="B26" s="71"/>
      <c r="C26" s="71"/>
      <c r="D26" s="71"/>
      <c r="E26" s="71"/>
    </row>
  </sheetData>
  <mergeCells count="11">
    <mergeCell ref="A26:E26"/>
    <mergeCell ref="I3:I4"/>
    <mergeCell ref="C1:I1"/>
    <mergeCell ref="C3:E3"/>
    <mergeCell ref="B3:B4"/>
    <mergeCell ref="A2:I2"/>
    <mergeCell ref="A3:A4"/>
    <mergeCell ref="A1:B1"/>
    <mergeCell ref="G3:G4"/>
    <mergeCell ref="F3:F4"/>
    <mergeCell ref="H3:H4"/>
  </mergeCells>
  <pageMargins left="0.25" right="0.25" top="0.38" bottom="0.2" header="0.3" footer="0.3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00471b-f09c-4bd4-85ee-3bc03f0a73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D6A0FB12B04941A775B46B5ACDEDBF" ma:contentTypeVersion="17" ma:contentTypeDescription="Crear nuevo documento." ma:contentTypeScope="" ma:versionID="eb9acdf4794b4097c938d5fc439eb6ce">
  <xsd:schema xmlns:xsd="http://www.w3.org/2001/XMLSchema" xmlns:xs="http://www.w3.org/2001/XMLSchema" xmlns:p="http://schemas.microsoft.com/office/2006/metadata/properties" xmlns:ns3="f300471b-f09c-4bd4-85ee-3bc03f0a731b" xmlns:ns4="08762249-ef36-4788-8eca-bfe53ebd8ca5" targetNamespace="http://schemas.microsoft.com/office/2006/metadata/properties" ma:root="true" ma:fieldsID="10826b3956a147b5a879af055ff96173" ns3:_="" ns4:_="">
    <xsd:import namespace="f300471b-f09c-4bd4-85ee-3bc03f0a731b"/>
    <xsd:import namespace="08762249-ef36-4788-8eca-bfe53ebd8c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0471b-f09c-4bd4-85ee-3bc03f0a7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62249-ef36-4788-8eca-bfe53ebd8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C1BC1-9984-478F-BAD4-F60020C96E98}">
  <ds:schemaRefs>
    <ds:schemaRef ds:uri="http://schemas.microsoft.com/office/2006/metadata/properties"/>
    <ds:schemaRef ds:uri="http://schemas.microsoft.com/office/infopath/2007/PartnerControls"/>
    <ds:schemaRef ds:uri="f300471b-f09c-4bd4-85ee-3bc03f0a731b"/>
  </ds:schemaRefs>
</ds:datastoreItem>
</file>

<file path=customXml/itemProps2.xml><?xml version="1.0" encoding="utf-8"?>
<ds:datastoreItem xmlns:ds="http://schemas.openxmlformats.org/officeDocument/2006/customXml" ds:itemID="{5FEEA852-0079-4790-B2EE-0DCC8B994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28785-2A02-470E-95CF-DBDCB9BBE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0471b-f09c-4bd4-85ee-3bc03f0a731b"/>
    <ds:schemaRef ds:uri="08762249-ef36-4788-8eca-bfe53ebd8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TOTAL_USUARIOS_SATISFACCIÓN</vt:lpstr>
      <vt:lpstr>SUIT_2025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UIS</dc:creator>
  <cp:keywords/>
  <dc:description/>
  <cp:lastModifiedBy>SISTEMA DE GESTION DE CALIDAD</cp:lastModifiedBy>
  <cp:revision/>
  <dcterms:created xsi:type="dcterms:W3CDTF">2022-11-18T14:55:11Z</dcterms:created>
  <dcterms:modified xsi:type="dcterms:W3CDTF">2026-03-17T12:38:50Z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0x01010078D6A0FB12B04941A775B46B5ACDEDBF</vt:lpwstr>
  </property>
</Properties>
</file>